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20" windowWidth="16380" windowHeight="7770"/>
  </bookViews>
  <sheets>
    <sheet name="2021-2025" sheetId="1" r:id="rId1"/>
    <sheet name="Лист3" sheetId="2" r:id="rId2"/>
  </sheets>
  <definedNames>
    <definedName name="_xlnm.Print_Area" localSheetId="0">'2021-2025'!$A$1:$AK$49</definedName>
  </definedNames>
  <calcPr calcId="125725" refMode="R1C1"/>
</workbook>
</file>

<file path=xl/calcChain.xml><?xml version="1.0" encoding="utf-8"?>
<calcChain xmlns="http://schemas.openxmlformats.org/spreadsheetml/2006/main">
  <c r="D23" i="1"/>
  <c r="D22" s="1"/>
  <c r="E23"/>
  <c r="E22" s="1"/>
  <c r="E27"/>
  <c r="D27"/>
  <c r="C29"/>
  <c r="C30"/>
  <c r="X32"/>
  <c r="AE41"/>
  <c r="AE36"/>
  <c r="X33"/>
  <c r="C49"/>
  <c r="C48"/>
  <c r="C44"/>
  <c r="AL7"/>
  <c r="X31"/>
  <c r="X36"/>
  <c r="AE38"/>
  <c r="AE37"/>
  <c r="AE33"/>
  <c r="AE32"/>
  <c r="AE31"/>
  <c r="C39"/>
  <c r="X39"/>
  <c r="AE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X38"/>
  <c r="Q38"/>
  <c r="J38"/>
  <c r="X37"/>
  <c r="Q37"/>
  <c r="J37"/>
  <c r="Q36"/>
  <c r="J36"/>
  <c r="AE35"/>
  <c r="X35"/>
  <c r="Q35"/>
  <c r="J35"/>
  <c r="AJ34"/>
  <c r="AI34"/>
  <c r="AH34"/>
  <c r="AG34"/>
  <c r="AF34"/>
  <c r="AC34"/>
  <c r="AB34"/>
  <c r="AA34"/>
  <c r="V34"/>
  <c r="U34"/>
  <c r="T34"/>
  <c r="S34"/>
  <c r="R34"/>
  <c r="O34"/>
  <c r="N34"/>
  <c r="M34"/>
  <c r="L34"/>
  <c r="K34"/>
  <c r="AE28"/>
  <c r="AJ27"/>
  <c r="AI27"/>
  <c r="AH27"/>
  <c r="AG27"/>
  <c r="AF27"/>
  <c r="X30"/>
  <c r="AC27"/>
  <c r="AB27"/>
  <c r="AA27"/>
  <c r="Z27"/>
  <c r="Y27"/>
  <c r="Q33"/>
  <c r="Q32"/>
  <c r="Q29"/>
  <c r="V27"/>
  <c r="U27"/>
  <c r="T27"/>
  <c r="S27"/>
  <c r="R27"/>
  <c r="J33"/>
  <c r="J32"/>
  <c r="J28"/>
  <c r="O27"/>
  <c r="N27"/>
  <c r="M27"/>
  <c r="L27"/>
  <c r="K27"/>
  <c r="H34" l="1"/>
  <c r="C36"/>
  <c r="C38"/>
  <c r="Q34"/>
  <c r="G34"/>
  <c r="C37"/>
  <c r="X27"/>
  <c r="J34"/>
  <c r="F34"/>
  <c r="AE34"/>
  <c r="C35"/>
  <c r="AE27"/>
  <c r="J27"/>
  <c r="Q27"/>
  <c r="H33"/>
  <c r="G33"/>
  <c r="F33"/>
  <c r="E33"/>
  <c r="D33"/>
  <c r="H32"/>
  <c r="G32"/>
  <c r="F32"/>
  <c r="E32"/>
  <c r="D32"/>
  <c r="H31"/>
  <c r="G31"/>
  <c r="F31"/>
  <c r="E31"/>
  <c r="D31"/>
  <c r="H28"/>
  <c r="G28"/>
  <c r="G27" s="1"/>
  <c r="F28"/>
  <c r="D24"/>
  <c r="E24"/>
  <c r="F24"/>
  <c r="G24"/>
  <c r="H24"/>
  <c r="D25"/>
  <c r="E25"/>
  <c r="F25"/>
  <c r="G25"/>
  <c r="H25"/>
  <c r="D26"/>
  <c r="E26"/>
  <c r="F26"/>
  <c r="G26"/>
  <c r="H26"/>
  <c r="H23"/>
  <c r="G23"/>
  <c r="F23"/>
  <c r="AE26"/>
  <c r="AE25"/>
  <c r="AE24"/>
  <c r="AE23"/>
  <c r="X26"/>
  <c r="X25"/>
  <c r="X24"/>
  <c r="X23"/>
  <c r="Q26"/>
  <c r="Q23"/>
  <c r="AJ22"/>
  <c r="AJ21" s="1"/>
  <c r="AJ20" s="1"/>
  <c r="AI22"/>
  <c r="AI21" s="1"/>
  <c r="AI20" s="1"/>
  <c r="AH22"/>
  <c r="AG22"/>
  <c r="AG21" s="1"/>
  <c r="AG20" s="1"/>
  <c r="AF22"/>
  <c r="AF21" s="1"/>
  <c r="AF20" s="1"/>
  <c r="AC22"/>
  <c r="AC21" s="1"/>
  <c r="AC20" s="1"/>
  <c r="AB22"/>
  <c r="AB21" s="1"/>
  <c r="AB20" s="1"/>
  <c r="AA22"/>
  <c r="AA21" s="1"/>
  <c r="AA20" s="1"/>
  <c r="Z22"/>
  <c r="Y22"/>
  <c r="Y21" s="1"/>
  <c r="Y20" s="1"/>
  <c r="V22"/>
  <c r="V21" s="1"/>
  <c r="V20" s="1"/>
  <c r="U22"/>
  <c r="U21" s="1"/>
  <c r="U20" s="1"/>
  <c r="T22"/>
  <c r="T21" s="1"/>
  <c r="T20" s="1"/>
  <c r="S22"/>
  <c r="S21" s="1"/>
  <c r="S20" s="1"/>
  <c r="R22"/>
  <c r="R21" s="1"/>
  <c r="R20" s="1"/>
  <c r="L22"/>
  <c r="L21" s="1"/>
  <c r="L20" s="1"/>
  <c r="M22"/>
  <c r="M21" s="1"/>
  <c r="M20" s="1"/>
  <c r="N22"/>
  <c r="N21" s="1"/>
  <c r="N20" s="1"/>
  <c r="O22"/>
  <c r="O21" s="1"/>
  <c r="O20" s="1"/>
  <c r="K22"/>
  <c r="J25"/>
  <c r="J26"/>
  <c r="J23"/>
  <c r="Z21"/>
  <c r="Z20" s="1"/>
  <c r="AH21"/>
  <c r="AH20" s="1"/>
  <c r="AJ14"/>
  <c r="AI14"/>
  <c r="AH14"/>
  <c r="AG14"/>
  <c r="AF14"/>
  <c r="AC14"/>
  <c r="AB14"/>
  <c r="AA14"/>
  <c r="Z14"/>
  <c r="Y14"/>
  <c r="V14"/>
  <c r="U14"/>
  <c r="T14"/>
  <c r="S14"/>
  <c r="R14"/>
  <c r="O14"/>
  <c r="N14"/>
  <c r="M14"/>
  <c r="L14"/>
  <c r="K14"/>
  <c r="AE19"/>
  <c r="AE18"/>
  <c r="AE17"/>
  <c r="AE16"/>
  <c r="AE15"/>
  <c r="X19"/>
  <c r="X18"/>
  <c r="X17"/>
  <c r="X16"/>
  <c r="X15"/>
  <c r="Q19"/>
  <c r="Q18"/>
  <c r="Q17"/>
  <c r="Q16"/>
  <c r="Q15"/>
  <c r="J16"/>
  <c r="J17"/>
  <c r="J18"/>
  <c r="J19"/>
  <c r="J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15"/>
  <c r="E15"/>
  <c r="F15"/>
  <c r="G15"/>
  <c r="H15"/>
  <c r="D10"/>
  <c r="E10"/>
  <c r="F10"/>
  <c r="G10"/>
  <c r="H10"/>
  <c r="D11"/>
  <c r="E11"/>
  <c r="F11"/>
  <c r="G11"/>
  <c r="H11"/>
  <c r="D12"/>
  <c r="E12"/>
  <c r="F12"/>
  <c r="G12"/>
  <c r="H12"/>
  <c r="D13"/>
  <c r="E13"/>
  <c r="F13"/>
  <c r="G13"/>
  <c r="H13"/>
  <c r="E9"/>
  <c r="F9"/>
  <c r="G9"/>
  <c r="H9"/>
  <c r="D9"/>
  <c r="J10"/>
  <c r="J11"/>
  <c r="J12"/>
  <c r="J13"/>
  <c r="Q10"/>
  <c r="Q11"/>
  <c r="Q12"/>
  <c r="X10"/>
  <c r="X11"/>
  <c r="X12"/>
  <c r="AE10"/>
  <c r="AE11"/>
  <c r="AE12"/>
  <c r="AE13"/>
  <c r="AE9"/>
  <c r="X9"/>
  <c r="Q9"/>
  <c r="J9"/>
  <c r="AJ8"/>
  <c r="AI8"/>
  <c r="AH8"/>
  <c r="AG8"/>
  <c r="AF8"/>
  <c r="AC8"/>
  <c r="AB8"/>
  <c r="AA8"/>
  <c r="Z8"/>
  <c r="Y8"/>
  <c r="V8"/>
  <c r="U8"/>
  <c r="T8"/>
  <c r="S8"/>
  <c r="R8"/>
  <c r="K8"/>
  <c r="L8"/>
  <c r="M8"/>
  <c r="N8"/>
  <c r="O8"/>
  <c r="I7"/>
  <c r="F14" l="1"/>
  <c r="D21"/>
  <c r="E21"/>
  <c r="G22"/>
  <c r="G21" s="1"/>
  <c r="G20" s="1"/>
  <c r="F27"/>
  <c r="C34"/>
  <c r="Y7"/>
  <c r="AE22"/>
  <c r="AE21" s="1"/>
  <c r="AE20" s="1"/>
  <c r="J14"/>
  <c r="AJ7"/>
  <c r="Z7"/>
  <c r="AI7"/>
  <c r="AA7"/>
  <c r="S7"/>
  <c r="AB7"/>
  <c r="AC7"/>
  <c r="AG7"/>
  <c r="AF7"/>
  <c r="AH7"/>
  <c r="E14"/>
  <c r="R7"/>
  <c r="G8"/>
  <c r="F8"/>
  <c r="C13"/>
  <c r="H8"/>
  <c r="G14"/>
  <c r="X14"/>
  <c r="V7"/>
  <c r="C10"/>
  <c r="H14"/>
  <c r="O7"/>
  <c r="C25"/>
  <c r="C19"/>
  <c r="T7"/>
  <c r="M7"/>
  <c r="X22"/>
  <c r="X21" s="1"/>
  <c r="X20" s="1"/>
  <c r="C24"/>
  <c r="F22"/>
  <c r="Q22"/>
  <c r="Q21" s="1"/>
  <c r="Q20" s="1"/>
  <c r="C23"/>
  <c r="C22" s="1"/>
  <c r="Q14"/>
  <c r="D14"/>
  <c r="AE14"/>
  <c r="C17"/>
  <c r="C15"/>
  <c r="C12"/>
  <c r="C11"/>
  <c r="J8"/>
  <c r="C9"/>
  <c r="C31"/>
  <c r="C32"/>
  <c r="C33"/>
  <c r="C28"/>
  <c r="H27"/>
  <c r="H22"/>
  <c r="J22"/>
  <c r="J21" s="1"/>
  <c r="J20" s="1"/>
  <c r="K21"/>
  <c r="K20" s="1"/>
  <c r="K7" s="1"/>
  <c r="U7"/>
  <c r="L7"/>
  <c r="N7"/>
  <c r="C16"/>
  <c r="C18"/>
  <c r="D8"/>
  <c r="E8"/>
  <c r="Q8"/>
  <c r="AE8"/>
  <c r="X8"/>
  <c r="F21" l="1"/>
  <c r="F20" s="1"/>
  <c r="F42" s="1"/>
  <c r="C27"/>
  <c r="H21"/>
  <c r="H20" s="1"/>
  <c r="H42" s="1"/>
  <c r="H7"/>
  <c r="G7"/>
  <c r="E7"/>
  <c r="F7"/>
  <c r="AE7"/>
  <c r="X7"/>
  <c r="E42"/>
  <c r="D7"/>
  <c r="G42"/>
  <c r="C8"/>
  <c r="D20"/>
  <c r="D42" s="1"/>
  <c r="Q7"/>
  <c r="C14"/>
  <c r="J7"/>
  <c r="C21" l="1"/>
  <c r="C20" s="1"/>
  <c r="C7"/>
</calcChain>
</file>

<file path=xl/sharedStrings.xml><?xml version="1.0" encoding="utf-8"?>
<sst xmlns="http://schemas.openxmlformats.org/spreadsheetml/2006/main" count="153" uniqueCount="98">
  <si>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</si>
  <si>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</si>
  <si>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</si>
  <si>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2 курс</t>
  </si>
  <si>
    <t>1 семестр 17 нед</t>
  </si>
  <si>
    <t>Всего</t>
  </si>
  <si>
    <t>Форма промежуточной аттестации</t>
  </si>
  <si>
    <t>лабораторно - практические занятия</t>
  </si>
  <si>
    <t>ВСЕГО</t>
  </si>
  <si>
    <t>П.00</t>
  </si>
  <si>
    <t>ОП.00</t>
  </si>
  <si>
    <t>Общепрофессиональный цикл</t>
  </si>
  <si>
    <t>ОП.01</t>
  </si>
  <si>
    <t>ОП.02</t>
  </si>
  <si>
    <t>ОП.03</t>
  </si>
  <si>
    <t>ОП.04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</si>
  <si>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</si>
  <si>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</si>
  <si>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</si>
  <si>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</si>
  <si>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</si>
  <si>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</si>
  <si>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</si>
  <si>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</si>
  <si>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</si>
  <si>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</si>
  <si>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</si>
  <si>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</si>
  <si>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</si>
  <si>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Государственная итоговая аттестация</t>
  </si>
  <si>
    <t>самостоятельная работа</t>
  </si>
  <si>
    <t>количество часов</t>
  </si>
  <si>
    <t>ОП.5</t>
  </si>
  <si>
    <t>ПП.00</t>
  </si>
  <si>
    <t>Профессиональный цикл</t>
  </si>
  <si>
    <t xml:space="preserve">Учебная практика </t>
  </si>
  <si>
    <t xml:space="preserve">Производственая практика </t>
  </si>
  <si>
    <t>в том числе</t>
  </si>
  <si>
    <t xml:space="preserve">Самостоятельная работа </t>
  </si>
  <si>
    <t xml:space="preserve">Производственная  практика </t>
  </si>
  <si>
    <t>Промежуточная аттестация</t>
  </si>
  <si>
    <t>Индекс</t>
  </si>
  <si>
    <t>УП, ПП</t>
  </si>
  <si>
    <t>УП,ПП</t>
  </si>
  <si>
    <t>Работа обучающихся во взаимодействии с преподавателем.  (час)</t>
  </si>
  <si>
    <t>итого</t>
  </si>
  <si>
    <t>Учебной пракитки</t>
  </si>
  <si>
    <t>Производственной практики</t>
  </si>
  <si>
    <t>Экзаменов</t>
  </si>
  <si>
    <t>урок</t>
  </si>
  <si>
    <t>ПА</t>
  </si>
  <si>
    <t>лаборно-практические занятия</t>
  </si>
  <si>
    <t>АД</t>
  </si>
  <si>
    <t>Адаптационные дисциплины</t>
  </si>
  <si>
    <t>АД.01</t>
  </si>
  <si>
    <t>Коммуникативный практикум</t>
  </si>
  <si>
    <t>Дисциплин и МДК</t>
  </si>
  <si>
    <t>Общий объем образовательной программы</t>
  </si>
  <si>
    <t>З</t>
  </si>
  <si>
    <t>ДЗ</t>
  </si>
  <si>
    <t>Э</t>
  </si>
  <si>
    <t>Экзамен по модулю ПМ02</t>
  </si>
  <si>
    <t>Экзамен по модулю ПМ03</t>
  </si>
  <si>
    <t>Экзамен по модулю ПМ01</t>
  </si>
  <si>
    <t>АД.02</t>
  </si>
  <si>
    <t xml:space="preserve"> </t>
  </si>
  <si>
    <t xml:space="preserve">лабораторно-практические занятия </t>
  </si>
  <si>
    <t>Зачетов (без  физической культуры)</t>
  </si>
  <si>
    <t>АД.03</t>
  </si>
  <si>
    <t>АД.04</t>
  </si>
  <si>
    <t>АД.05</t>
  </si>
  <si>
    <t>Производственная санитария и гигиена</t>
  </si>
  <si>
    <t>Безопасность жизнедеятельности</t>
  </si>
  <si>
    <t>Основы экономики и финансовой грамотности</t>
  </si>
  <si>
    <t>Психология личности и профессиональное самоопределение.</t>
  </si>
  <si>
    <t>Физическое развитие и основы здорового образа жизни</t>
  </si>
  <si>
    <t>Дифференцированных зачетов ( без физической культуры)</t>
  </si>
  <si>
    <t>Физическая култьура</t>
  </si>
  <si>
    <t>2 семестр  23 нед0,5н ПА</t>
  </si>
  <si>
    <t xml:space="preserve">3 семестр 17 </t>
  </si>
  <si>
    <t>4 семестр 3 + 2недель ПА+2ГИА</t>
  </si>
  <si>
    <t>Социальная адаптация и основы социально-правовоых знаний</t>
  </si>
  <si>
    <t xml:space="preserve">Экзкамен квалификационный </t>
  </si>
  <si>
    <t>Экзамен квалификационный</t>
  </si>
  <si>
    <t>Охрана труда и техника безопасности при выполнении ремонтно-строительных работ</t>
  </si>
  <si>
    <t>Основы материаловедения</t>
  </si>
  <si>
    <t>Экологические основы природопользования</t>
  </si>
  <si>
    <t>У Ч Е Б Н Ы Й     П Л А Н  на   2023-2025 УЧЕБНЫЙ ГОД</t>
  </si>
  <si>
    <t>Комплексная уборка помещений общего пользования в многоквартирном доме</t>
  </si>
  <si>
    <t>Комплексная уборка придомой территории</t>
  </si>
  <si>
    <t>Работы по обслуживанию элементов внешнего благоустройсва придомовой территории</t>
  </si>
  <si>
    <t>МДК.02.02</t>
  </si>
  <si>
    <t>Ручная уборка твердых покрытий придмомовой территории в летний период</t>
  </si>
  <si>
    <t>Ручная уборка твердых покрытий придмомовой территории в зимний период</t>
  </si>
  <si>
    <t>Выполнение шткатурных и малярных работ</t>
  </si>
  <si>
    <t>Технология выполнения шткатурных и малярных работ</t>
  </si>
  <si>
    <t>Уборка и содержание в надлежащем санитарном состоянии зданий и прилегающих к ним территорий</t>
  </si>
  <si>
    <t>ГИА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</si>
</sst>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8"/>
      <color indexed="8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indexed="55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/>
    <xf numFmtId="0" fontId="2" fillId="0" borderId="26" xfId="0" applyFont="1" applyBorder="1"/>
    <xf numFmtId="0" fontId="2" fillId="0" borderId="0" xfId="0" applyFont="1"/>
    <xf numFmtId="0" fontId="6" fillId="2" borderId="1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4" fillId="2" borderId="2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28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0" fontId="3" fillId="0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8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8" fillId="0" borderId="5" xfId="0" applyFont="1" applyFill="1" applyBorder="1"/>
    <xf numFmtId="0" fontId="8" fillId="0" borderId="1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8" xfId="0" applyFont="1" applyFill="1" applyBorder="1"/>
    <xf numFmtId="0" fontId="5" fillId="0" borderId="0" xfId="0" applyNumberFormat="1" applyFont="1" applyFill="1" applyBorder="1" applyAlignment="1" applyProtection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top" wrapText="1"/>
    </xf>
    <xf numFmtId="0" fontId="8" fillId="0" borderId="3" xfId="0" applyFont="1" applyFill="1" applyBorder="1"/>
    <xf numFmtId="0" fontId="8" fillId="0" borderId="28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8" fillId="0" borderId="14" xfId="0" applyFont="1" applyFill="1" applyBorder="1"/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8" fillId="0" borderId="2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textRotation="90" wrapText="1"/>
    </xf>
    <xf numFmtId="0" fontId="2" fillId="0" borderId="32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2" fillId="0" borderId="34" xfId="0" applyFont="1" applyBorder="1"/>
    <xf numFmtId="0" fontId="5" fillId="0" borderId="3" xfId="0" applyNumberFormat="1" applyFont="1" applyFill="1" applyBorder="1" applyAlignment="1" applyProtection="1">
      <alignment vertical="center" wrapText="1"/>
    </xf>
    <xf numFmtId="0" fontId="5" fillId="2" borderId="3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8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2" fillId="0" borderId="39" xfId="0" applyFont="1" applyBorder="1"/>
    <xf numFmtId="0" fontId="2" fillId="0" borderId="2" xfId="0" applyFont="1" applyBorder="1"/>
    <xf numFmtId="0" fontId="8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5" xfId="0" applyFont="1" applyBorder="1"/>
    <xf numFmtId="0" fontId="8" fillId="3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8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8" fillId="4" borderId="28" xfId="0" applyFont="1" applyFill="1" applyBorder="1"/>
    <xf numFmtId="0" fontId="6" fillId="4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textRotation="90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/>
    <xf numFmtId="0" fontId="6" fillId="3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27" xfId="0" applyFont="1" applyFill="1" applyBorder="1" applyAlignment="1">
      <alignment horizontal="center" textRotation="90" wrapText="1"/>
    </xf>
    <xf numFmtId="0" fontId="6" fillId="0" borderId="30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9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textRotation="90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tabSelected="1" zoomScale="66" zoomScaleNormal="66" zoomScalePageLayoutView="4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C43" sqref="C43:C47"/>
    </sheetView>
  </sheetViews>
  <sheetFormatPr defaultColWidth="8.7265625" defaultRowHeight="13" outlineLevelCol="2"/>
  <cols>
    <col min="1" max="1" width="11.54296875" style="2" customWidth="1"/>
    <col min="2" max="2" width="37.26953125" style="2" customWidth="1"/>
    <col min="3" max="3" width="6" style="2" customWidth="1"/>
    <col min="4" max="4" width="5.81640625" style="2" customWidth="1"/>
    <col min="5" max="5" width="5.453125" style="2" customWidth="1"/>
    <col min="6" max="6" width="5.7265625" style="2" customWidth="1"/>
    <col min="7" max="7" width="5" style="2" customWidth="1"/>
    <col min="8" max="8" width="4.26953125" style="2" customWidth="1"/>
    <col min="9" max="9" width="4.1796875" style="2" customWidth="1"/>
    <col min="10" max="10" width="5.1796875" style="2" customWidth="1" outlineLevel="2"/>
    <col min="11" max="11" width="5.26953125" style="2" customWidth="1" outlineLevel="2"/>
    <col min="12" max="12" width="6.26953125" style="2" customWidth="1" outlineLevel="2"/>
    <col min="13" max="13" width="3.7265625" style="2" customWidth="1" outlineLevel="2"/>
    <col min="14" max="14" width="4" style="2" customWidth="1" outlineLevel="2"/>
    <col min="15" max="15" width="4.26953125" style="2" customWidth="1" outlineLevel="2"/>
    <col min="16" max="16" width="4.1796875" style="2" customWidth="1" outlineLevel="2"/>
    <col min="17" max="17" width="4.81640625" style="2" customWidth="1" outlineLevel="2"/>
    <col min="18" max="18" width="5.7265625" style="2" customWidth="1" outlineLevel="2"/>
    <col min="19" max="19" width="6.26953125" style="2" customWidth="1" outlineLevel="2"/>
    <col min="20" max="20" width="4.1796875" style="2" customWidth="1" outlineLevel="2"/>
    <col min="21" max="21" width="4" style="2" customWidth="1" outlineLevel="2"/>
    <col min="22" max="22" width="4.1796875" style="2" customWidth="1" outlineLevel="2"/>
    <col min="23" max="23" width="4.453125" style="2" customWidth="1" outlineLevel="2"/>
    <col min="24" max="25" width="4.7265625" style="2" customWidth="1" outlineLevel="1"/>
    <col min="26" max="26" width="5.81640625" style="2" customWidth="1" outlineLevel="1"/>
    <col min="27" max="27" width="4.26953125" style="2" customWidth="1" outlineLevel="1"/>
    <col min="28" max="28" width="3.54296875" style="2" customWidth="1" outlineLevel="1"/>
    <col min="29" max="29" width="4.26953125" style="2" customWidth="1" outlineLevel="1"/>
    <col min="30" max="30" width="4" style="2" customWidth="1" outlineLevel="1"/>
    <col min="31" max="31" width="7.1796875" style="2" customWidth="1" outlineLevel="1"/>
    <col min="32" max="35" width="5.7265625" style="2" customWidth="1" outlineLevel="1"/>
    <col min="36" max="36" width="4.81640625" style="2" customWidth="1" outlineLevel="1" collapsed="1"/>
    <col min="37" max="38" width="4.7265625" style="2" customWidth="1" outlineLevel="1"/>
    <col min="39" max="16384" width="8.7265625" style="2"/>
  </cols>
  <sheetData>
    <row r="1" spans="1:54" ht="23.25" customHeight="1" thickBot="1">
      <c r="A1" s="103"/>
      <c r="B1" s="1"/>
      <c r="C1" s="195" t="s">
        <v>87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</row>
    <row r="2" spans="1:54" ht="40.5" customHeight="1">
      <c r="A2" s="230" t="s">
        <v>41</v>
      </c>
      <c r="B2" s="231" t="s">
        <v>0</v>
      </c>
      <c r="C2" s="207" t="s">
        <v>44</v>
      </c>
      <c r="D2" s="208"/>
      <c r="E2" s="208"/>
      <c r="F2" s="209"/>
      <c r="G2" s="210" t="s">
        <v>38</v>
      </c>
      <c r="H2" s="213" t="s">
        <v>40</v>
      </c>
      <c r="I2" s="203" t="s">
        <v>29</v>
      </c>
      <c r="J2" s="217" t="s">
        <v>1</v>
      </c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9"/>
      <c r="AM2" s="101"/>
    </row>
    <row r="3" spans="1:54" ht="12.75" customHeight="1">
      <c r="A3" s="230"/>
      <c r="B3" s="232"/>
      <c r="C3" s="237" t="s">
        <v>8</v>
      </c>
      <c r="D3" s="208"/>
      <c r="E3" s="208"/>
      <c r="F3" s="209"/>
      <c r="G3" s="210"/>
      <c r="H3" s="213"/>
      <c r="I3" s="203"/>
      <c r="J3" s="214" t="s">
        <v>2</v>
      </c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6"/>
      <c r="X3" s="197" t="s">
        <v>3</v>
      </c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70"/>
    </row>
    <row r="4" spans="1:54" ht="12" customHeight="1">
      <c r="A4" s="230"/>
      <c r="B4" s="232"/>
      <c r="C4" s="238"/>
      <c r="D4" s="208" t="s">
        <v>37</v>
      </c>
      <c r="E4" s="208"/>
      <c r="F4" s="109"/>
      <c r="G4" s="210"/>
      <c r="H4" s="213"/>
      <c r="I4" s="203"/>
      <c r="J4" s="201" t="s">
        <v>4</v>
      </c>
      <c r="K4" s="202"/>
      <c r="L4" s="202"/>
      <c r="M4" s="202"/>
      <c r="N4" s="202"/>
      <c r="O4" s="187" t="s">
        <v>50</v>
      </c>
      <c r="P4" s="220"/>
      <c r="Q4" s="204" t="s">
        <v>78</v>
      </c>
      <c r="R4" s="202"/>
      <c r="S4" s="202"/>
      <c r="T4" s="202"/>
      <c r="U4" s="202"/>
      <c r="V4" s="187" t="s">
        <v>50</v>
      </c>
      <c r="W4" s="188"/>
      <c r="X4" s="201" t="s">
        <v>79</v>
      </c>
      <c r="Y4" s="202"/>
      <c r="Z4" s="202"/>
      <c r="AA4" s="202"/>
      <c r="AB4" s="202"/>
      <c r="AC4" s="187" t="s">
        <v>50</v>
      </c>
      <c r="AD4" s="220"/>
      <c r="AE4" s="204" t="s">
        <v>80</v>
      </c>
      <c r="AF4" s="202"/>
      <c r="AG4" s="202"/>
      <c r="AH4" s="202"/>
      <c r="AI4" s="202"/>
      <c r="AJ4" s="187" t="s">
        <v>50</v>
      </c>
      <c r="AK4" s="188"/>
      <c r="AL4" s="171"/>
    </row>
    <row r="5" spans="1:54" ht="42" hidden="1" customHeight="1">
      <c r="A5" s="230"/>
      <c r="B5" s="232"/>
      <c r="C5" s="238"/>
      <c r="D5" s="224" t="s">
        <v>49</v>
      </c>
      <c r="E5" s="224" t="s">
        <v>66</v>
      </c>
      <c r="F5" s="211" t="s">
        <v>43</v>
      </c>
      <c r="G5" s="210"/>
      <c r="H5" s="213"/>
      <c r="I5" s="203"/>
      <c r="J5" s="193" t="s">
        <v>5</v>
      </c>
      <c r="K5" s="187" t="s">
        <v>44</v>
      </c>
      <c r="L5" s="187"/>
      <c r="M5" s="187"/>
      <c r="N5" s="189" t="s">
        <v>30</v>
      </c>
      <c r="O5" s="189" t="s">
        <v>31</v>
      </c>
      <c r="P5" s="191" t="s">
        <v>6</v>
      </c>
      <c r="Q5" s="205" t="s">
        <v>5</v>
      </c>
      <c r="R5" s="187" t="s">
        <v>44</v>
      </c>
      <c r="S5" s="187"/>
      <c r="T5" s="187"/>
      <c r="U5" s="189" t="s">
        <v>30</v>
      </c>
      <c r="V5" s="189" t="s">
        <v>31</v>
      </c>
      <c r="W5" s="199" t="s">
        <v>6</v>
      </c>
      <c r="X5" s="193" t="s">
        <v>5</v>
      </c>
      <c r="Y5" s="187" t="s">
        <v>44</v>
      </c>
      <c r="Z5" s="187"/>
      <c r="AA5" s="187"/>
      <c r="AB5" s="189" t="s">
        <v>30</v>
      </c>
      <c r="AC5" s="189" t="s">
        <v>31</v>
      </c>
      <c r="AD5" s="191" t="s">
        <v>6</v>
      </c>
      <c r="AE5" s="205" t="s">
        <v>5</v>
      </c>
      <c r="AF5" s="187" t="s">
        <v>44</v>
      </c>
      <c r="AG5" s="187"/>
      <c r="AH5" s="187"/>
      <c r="AI5" s="189" t="s">
        <v>30</v>
      </c>
      <c r="AJ5" s="189" t="s">
        <v>31</v>
      </c>
      <c r="AK5" s="199" t="s">
        <v>6</v>
      </c>
      <c r="AL5" s="172"/>
    </row>
    <row r="6" spans="1:54" ht="107.5" customHeight="1">
      <c r="A6" s="230"/>
      <c r="B6" s="232"/>
      <c r="C6" s="238"/>
      <c r="D6" s="225"/>
      <c r="E6" s="225"/>
      <c r="F6" s="212"/>
      <c r="G6" s="210"/>
      <c r="H6" s="213"/>
      <c r="I6" s="203"/>
      <c r="J6" s="194"/>
      <c r="K6" s="102" t="s">
        <v>49</v>
      </c>
      <c r="L6" s="102" t="s">
        <v>7</v>
      </c>
      <c r="M6" s="102" t="s">
        <v>42</v>
      </c>
      <c r="N6" s="190"/>
      <c r="O6" s="190"/>
      <c r="P6" s="192"/>
      <c r="Q6" s="206"/>
      <c r="R6" s="102" t="s">
        <v>49</v>
      </c>
      <c r="S6" s="102" t="s">
        <v>51</v>
      </c>
      <c r="T6" s="102" t="s">
        <v>42</v>
      </c>
      <c r="U6" s="190"/>
      <c r="V6" s="190"/>
      <c r="W6" s="221"/>
      <c r="X6" s="194"/>
      <c r="Y6" s="102" t="s">
        <v>49</v>
      </c>
      <c r="Z6" s="102" t="s">
        <v>7</v>
      </c>
      <c r="AA6" s="102" t="s">
        <v>42</v>
      </c>
      <c r="AB6" s="190"/>
      <c r="AC6" s="190"/>
      <c r="AD6" s="192"/>
      <c r="AE6" s="206"/>
      <c r="AF6" s="102" t="s">
        <v>49</v>
      </c>
      <c r="AG6" s="102" t="s">
        <v>51</v>
      </c>
      <c r="AH6" s="102" t="s">
        <v>42</v>
      </c>
      <c r="AI6" s="190"/>
      <c r="AJ6" s="190"/>
      <c r="AK6" s="200"/>
      <c r="AL6" s="172" t="s">
        <v>82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s="12" customFormat="1" ht="29.25" customHeight="1">
      <c r="A7" s="3"/>
      <c r="B7" s="5" t="s">
        <v>57</v>
      </c>
      <c r="C7" s="110">
        <f>J7+Q7+X7+AE7</f>
        <v>2460</v>
      </c>
      <c r="D7" s="6">
        <f>K7+R7+Y7+AF7</f>
        <v>872</v>
      </c>
      <c r="E7" s="6">
        <f>L7+S7+Z7+AG7</f>
        <v>328</v>
      </c>
      <c r="F7" s="6">
        <f>M7+T7+AA7+AH7</f>
        <v>1230</v>
      </c>
      <c r="G7" s="6">
        <f t="shared" ref="G7" si="0">N7+U7+AB7+AI7</f>
        <v>0</v>
      </c>
      <c r="H7" s="6">
        <f>V7+AJ7+AC7</f>
        <v>24</v>
      </c>
      <c r="I7" s="169">
        <f>I41</f>
        <v>6</v>
      </c>
      <c r="J7" s="173">
        <f>J8+J14+J20</f>
        <v>510</v>
      </c>
      <c r="K7" s="7">
        <f t="shared" ref="K7:O7" si="1">K8+K14+K20</f>
        <v>288</v>
      </c>
      <c r="L7" s="7">
        <f t="shared" si="1"/>
        <v>102</v>
      </c>
      <c r="M7" s="7">
        <f t="shared" si="1"/>
        <v>120</v>
      </c>
      <c r="N7" s="7">
        <f t="shared" si="1"/>
        <v>0</v>
      </c>
      <c r="O7" s="7">
        <f t="shared" si="1"/>
        <v>0</v>
      </c>
      <c r="P7" s="8"/>
      <c r="Q7" s="7">
        <f>Q8+Q14+Q20</f>
        <v>720</v>
      </c>
      <c r="R7" s="7">
        <f>R8+R14+R20</f>
        <v>248</v>
      </c>
      <c r="S7" s="7">
        <f>S8+S14+S20</f>
        <v>94</v>
      </c>
      <c r="T7" s="7">
        <f t="shared" ref="T7" si="2">T8+T14+T20</f>
        <v>366</v>
      </c>
      <c r="U7" s="7">
        <f t="shared" ref="U7:V7" si="3">U8+U14+U20</f>
        <v>0</v>
      </c>
      <c r="V7" s="7">
        <f t="shared" si="3"/>
        <v>12</v>
      </c>
      <c r="W7" s="112"/>
      <c r="X7" s="7">
        <f>X8+X14+X20+X39</f>
        <v>510</v>
      </c>
      <c r="Y7" s="7">
        <f>Y8+Y14+Y20</f>
        <v>138</v>
      </c>
      <c r="Z7" s="7">
        <f>Z8+Z14+Z20+Z39</f>
        <v>42</v>
      </c>
      <c r="AA7" s="7">
        <f t="shared" ref="AA7:AC7" si="4">AA8+AA14+AA20</f>
        <v>324</v>
      </c>
      <c r="AB7" s="7">
        <f t="shared" si="4"/>
        <v>0</v>
      </c>
      <c r="AC7" s="7">
        <f t="shared" si="4"/>
        <v>6</v>
      </c>
      <c r="AD7" s="8"/>
      <c r="AE7" s="7">
        <f>AE8+AE14+AE20+AE39+AL7</f>
        <v>720</v>
      </c>
      <c r="AF7" s="7">
        <f>AF8+AF14+AF20+AF39</f>
        <v>198</v>
      </c>
      <c r="AG7" s="7">
        <f>AG8+AG14+AG20+AG39</f>
        <v>90</v>
      </c>
      <c r="AH7" s="7">
        <f>AH8+AH14+AH20+AH39</f>
        <v>420</v>
      </c>
      <c r="AI7" s="7">
        <f>AI8+AI14+AI20+AI39</f>
        <v>0</v>
      </c>
      <c r="AJ7" s="7">
        <f>AJ8+AJ14+AJ20+AJ39</f>
        <v>6</v>
      </c>
      <c r="AK7" s="9"/>
      <c r="AL7" s="174">
        <f>AL41</f>
        <v>6</v>
      </c>
      <c r="AM7" s="10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s="36" customFormat="1" ht="16.5" customHeight="1">
      <c r="A8" s="104" t="s">
        <v>10</v>
      </c>
      <c r="B8" s="28" t="s">
        <v>11</v>
      </c>
      <c r="C8" s="29">
        <f>C9+C10+C11+C12+C13</f>
        <v>304</v>
      </c>
      <c r="D8" s="30">
        <f t="shared" ref="D8:H8" si="5">D9+D10+D11+D12+D13</f>
        <v>304</v>
      </c>
      <c r="E8" s="30">
        <f t="shared" si="5"/>
        <v>0</v>
      </c>
      <c r="F8" s="30">
        <f t="shared" si="5"/>
        <v>0</v>
      </c>
      <c r="G8" s="30">
        <f t="shared" si="5"/>
        <v>0</v>
      </c>
      <c r="H8" s="30">
        <f t="shared" si="5"/>
        <v>0</v>
      </c>
      <c r="I8" s="31"/>
      <c r="J8" s="175">
        <f>J9+J10+J11+J12+J13</f>
        <v>164</v>
      </c>
      <c r="K8" s="32">
        <f t="shared" ref="K8:O8" si="6">K9+K10+K11+K12+K13</f>
        <v>164</v>
      </c>
      <c r="L8" s="32">
        <f t="shared" si="6"/>
        <v>0</v>
      </c>
      <c r="M8" s="32">
        <f t="shared" si="6"/>
        <v>0</v>
      </c>
      <c r="N8" s="32">
        <f t="shared" si="6"/>
        <v>0</v>
      </c>
      <c r="O8" s="32">
        <f t="shared" si="6"/>
        <v>0</v>
      </c>
      <c r="P8" s="33"/>
      <c r="Q8" s="32">
        <f>Q9+Q10+Q11+Q12+Q13</f>
        <v>104</v>
      </c>
      <c r="R8" s="32">
        <f t="shared" ref="R8" si="7">R9+R10+R11+R12+R13</f>
        <v>104</v>
      </c>
      <c r="S8" s="32">
        <f t="shared" ref="S8" si="8">S9+S10+S11+S12+S13</f>
        <v>0</v>
      </c>
      <c r="T8" s="32">
        <f t="shared" ref="T8" si="9">T9+T10+T11+T12+T13</f>
        <v>0</v>
      </c>
      <c r="U8" s="32">
        <f t="shared" ref="U8" si="10">U9+U10+U11+U12+U13</f>
        <v>0</v>
      </c>
      <c r="V8" s="30">
        <f t="shared" ref="V8" si="11">V9+V10+V11+V12+V13</f>
        <v>0</v>
      </c>
      <c r="W8" s="35"/>
      <c r="X8" s="32">
        <f>X9+X10+X11+X12+X13</f>
        <v>36</v>
      </c>
      <c r="Y8" s="32">
        <f t="shared" ref="Y8" si="12">Y9+Y10+Y11+Y12+Y13</f>
        <v>36</v>
      </c>
      <c r="Z8" s="32">
        <f t="shared" ref="Z8" si="13">Z9+Z10+Z11+Z12+Z13</f>
        <v>0</v>
      </c>
      <c r="AA8" s="32">
        <f t="shared" ref="AA8" si="14">AA9+AA10+AA11+AA12+AA13</f>
        <v>0</v>
      </c>
      <c r="AB8" s="32">
        <f t="shared" ref="AB8" si="15">AB9+AB10+AB11+AB12+AB13</f>
        <v>0</v>
      </c>
      <c r="AC8" s="32">
        <f t="shared" ref="AC8" si="16">AC9+AC10+AC11+AC12+AC13</f>
        <v>0</v>
      </c>
      <c r="AD8" s="33"/>
      <c r="AE8" s="32">
        <f>AE9+AE10+AE11+AE12+AE13</f>
        <v>0</v>
      </c>
      <c r="AF8" s="32">
        <f t="shared" ref="AF8" si="17">AF9+AF10+AF11+AF12+AF13</f>
        <v>0</v>
      </c>
      <c r="AG8" s="32">
        <f t="shared" ref="AG8" si="18">AG9+AG10+AG11+AG12+AG13</f>
        <v>0</v>
      </c>
      <c r="AH8" s="32">
        <f t="shared" ref="AH8" si="19">AH9+AH10+AH11+AH12+AH13</f>
        <v>0</v>
      </c>
      <c r="AI8" s="32">
        <f t="shared" ref="AI8" si="20">AI9+AI10+AI11+AI12+AI13</f>
        <v>0</v>
      </c>
      <c r="AJ8" s="32">
        <f t="shared" ref="AJ8" si="21">AJ9+AJ10+AJ11+AJ12+AJ13</f>
        <v>0</v>
      </c>
      <c r="AK8" s="34"/>
      <c r="AL8" s="35"/>
    </row>
    <row r="9" spans="1:54" ht="23" customHeight="1">
      <c r="A9" s="16" t="s">
        <v>12</v>
      </c>
      <c r="B9" s="131" t="s">
        <v>85</v>
      </c>
      <c r="C9" s="26">
        <f>J9+Q9+X9+AE9</f>
        <v>48</v>
      </c>
      <c r="D9" s="16">
        <f>K9+R9+Y9+AF9</f>
        <v>48</v>
      </c>
      <c r="E9" s="16">
        <f t="shared" ref="E9:H9" si="22">L9+S9+Z9+AG9</f>
        <v>0</v>
      </c>
      <c r="F9" s="16">
        <f t="shared" si="22"/>
        <v>0</v>
      </c>
      <c r="G9" s="16">
        <f t="shared" si="22"/>
        <v>0</v>
      </c>
      <c r="H9" s="16">
        <f t="shared" si="22"/>
        <v>0</v>
      </c>
      <c r="I9" s="22"/>
      <c r="J9" s="26">
        <f>K9+L9</f>
        <v>48</v>
      </c>
      <c r="K9" s="16">
        <v>48</v>
      </c>
      <c r="L9" s="16"/>
      <c r="M9" s="16"/>
      <c r="N9" s="16"/>
      <c r="O9" s="16"/>
      <c r="P9" s="129" t="s">
        <v>59</v>
      </c>
      <c r="Q9" s="25">
        <f>R9+S9</f>
        <v>0</v>
      </c>
      <c r="R9" s="16"/>
      <c r="S9" s="16"/>
      <c r="T9" s="16"/>
      <c r="U9" s="16"/>
      <c r="V9" s="16"/>
      <c r="W9" s="69"/>
      <c r="X9" s="25">
        <f>Y9+Z9</f>
        <v>0</v>
      </c>
      <c r="Y9" s="38"/>
      <c r="Z9" s="38"/>
      <c r="AA9" s="38"/>
      <c r="AB9" s="38"/>
      <c r="AC9" s="38"/>
      <c r="AD9" s="27"/>
      <c r="AE9" s="25">
        <f>AF9+AG9</f>
        <v>0</v>
      </c>
      <c r="AF9" s="16"/>
      <c r="AG9" s="16"/>
      <c r="AH9" s="16"/>
      <c r="AI9" s="16"/>
      <c r="AJ9" s="16"/>
      <c r="AK9" s="23"/>
      <c r="AL9" s="176"/>
    </row>
    <row r="10" spans="1:54" ht="21" customHeight="1">
      <c r="A10" s="16" t="s">
        <v>13</v>
      </c>
      <c r="B10" s="44" t="s">
        <v>71</v>
      </c>
      <c r="C10" s="26">
        <f t="shared" ref="C10:C13" si="23">J10+Q10+X10+AE10</f>
        <v>46</v>
      </c>
      <c r="D10" s="16">
        <f t="shared" ref="D10:D13" si="24">K10+R10+Y10+AF10</f>
        <v>46</v>
      </c>
      <c r="E10" s="16">
        <f t="shared" ref="E10:E13" si="25">L10+S10+Z10+AG10</f>
        <v>0</v>
      </c>
      <c r="F10" s="16">
        <f t="shared" ref="F10:F13" si="26">M10+T10+AA10+AH10</f>
        <v>0</v>
      </c>
      <c r="G10" s="16">
        <f t="shared" ref="G10:G13" si="27">N10+U10+AB10+AI10</f>
        <v>0</v>
      </c>
      <c r="H10" s="16">
        <f t="shared" ref="H10:H13" si="28">O10+V10+AC10+AJ10</f>
        <v>0</v>
      </c>
      <c r="I10" s="22"/>
      <c r="J10" s="26">
        <f t="shared" ref="J10:J19" si="29">K10+L10</f>
        <v>46</v>
      </c>
      <c r="K10" s="16">
        <v>46</v>
      </c>
      <c r="L10" s="16"/>
      <c r="M10" s="16"/>
      <c r="N10" s="16"/>
      <c r="O10" s="16"/>
      <c r="P10" s="130" t="s">
        <v>59</v>
      </c>
      <c r="Q10" s="25">
        <f t="shared" ref="Q10:Q12" si="30">R10+S10</f>
        <v>0</v>
      </c>
      <c r="R10" s="38"/>
      <c r="S10" s="40"/>
      <c r="T10" s="38"/>
      <c r="U10" s="40"/>
      <c r="V10" s="155"/>
      <c r="W10" s="156"/>
      <c r="X10" s="25">
        <f t="shared" ref="X10:X12" si="31">Y10+Z10</f>
        <v>0</v>
      </c>
      <c r="Y10" s="38"/>
      <c r="Z10" s="38"/>
      <c r="AA10" s="38"/>
      <c r="AB10" s="38"/>
      <c r="AC10" s="38"/>
      <c r="AD10" s="27"/>
      <c r="AE10" s="25">
        <f t="shared" ref="AE10:AE13" si="32">AF10+AG10</f>
        <v>0</v>
      </c>
      <c r="AF10" s="16"/>
      <c r="AG10" s="16"/>
      <c r="AH10" s="16"/>
      <c r="AI10" s="16"/>
      <c r="AJ10" s="16"/>
      <c r="AK10" s="23"/>
      <c r="AL10" s="176"/>
    </row>
    <row r="11" spans="1:54" ht="28.5" customHeight="1">
      <c r="A11" s="16" t="s">
        <v>14</v>
      </c>
      <c r="B11" s="44" t="s">
        <v>84</v>
      </c>
      <c r="C11" s="26">
        <f t="shared" si="23"/>
        <v>88</v>
      </c>
      <c r="D11" s="16">
        <f t="shared" si="24"/>
        <v>88</v>
      </c>
      <c r="E11" s="16">
        <f t="shared" si="25"/>
        <v>0</v>
      </c>
      <c r="F11" s="16">
        <f t="shared" si="26"/>
        <v>0</v>
      </c>
      <c r="G11" s="16">
        <f t="shared" si="27"/>
        <v>0</v>
      </c>
      <c r="H11" s="16">
        <f t="shared" si="28"/>
        <v>0</v>
      </c>
      <c r="I11" s="22"/>
      <c r="J11" s="26">
        <f t="shared" si="29"/>
        <v>34</v>
      </c>
      <c r="K11" s="16">
        <v>34</v>
      </c>
      <c r="L11" s="16"/>
      <c r="M11" s="16"/>
      <c r="N11" s="16"/>
      <c r="O11" s="16"/>
      <c r="P11" s="19"/>
      <c r="Q11" s="25">
        <f t="shared" si="30"/>
        <v>54</v>
      </c>
      <c r="R11" s="16">
        <v>54</v>
      </c>
      <c r="S11" s="16"/>
      <c r="T11" s="16"/>
      <c r="U11" s="16"/>
      <c r="V11" s="132"/>
      <c r="W11" s="145" t="s">
        <v>59</v>
      </c>
      <c r="X11" s="25">
        <f t="shared" si="31"/>
        <v>0</v>
      </c>
      <c r="Y11" s="38"/>
      <c r="Z11" s="38"/>
      <c r="AA11" s="38"/>
      <c r="AB11" s="38"/>
      <c r="AC11" s="38"/>
      <c r="AD11" s="27"/>
      <c r="AE11" s="25">
        <f t="shared" si="32"/>
        <v>0</v>
      </c>
      <c r="AF11" s="16"/>
      <c r="AG11" s="16"/>
      <c r="AH11" s="16"/>
      <c r="AI11" s="16"/>
      <c r="AJ11" s="16"/>
      <c r="AK11" s="23"/>
      <c r="AL11" s="176"/>
    </row>
    <row r="12" spans="1:54" ht="23" customHeight="1">
      <c r="A12" s="16" t="s">
        <v>15</v>
      </c>
      <c r="B12" s="44" t="s">
        <v>72</v>
      </c>
      <c r="C12" s="26">
        <f t="shared" si="23"/>
        <v>86</v>
      </c>
      <c r="D12" s="16">
        <f t="shared" si="24"/>
        <v>86</v>
      </c>
      <c r="E12" s="16">
        <f t="shared" si="25"/>
        <v>0</v>
      </c>
      <c r="F12" s="16">
        <f t="shared" si="26"/>
        <v>0</v>
      </c>
      <c r="G12" s="16">
        <f t="shared" si="27"/>
        <v>0</v>
      </c>
      <c r="H12" s="16">
        <f t="shared" si="28"/>
        <v>0</v>
      </c>
      <c r="I12" s="22"/>
      <c r="J12" s="26">
        <f t="shared" si="29"/>
        <v>36</v>
      </c>
      <c r="K12" s="16">
        <v>36</v>
      </c>
      <c r="L12" s="16"/>
      <c r="M12" s="16"/>
      <c r="N12" s="16"/>
      <c r="O12" s="16"/>
      <c r="P12" s="19"/>
      <c r="Q12" s="25">
        <f t="shared" si="30"/>
        <v>50</v>
      </c>
      <c r="R12" s="16">
        <v>50</v>
      </c>
      <c r="S12" s="16"/>
      <c r="T12" s="16"/>
      <c r="U12" s="16"/>
      <c r="V12" s="16"/>
      <c r="W12" s="145" t="s">
        <v>58</v>
      </c>
      <c r="X12" s="25">
        <f t="shared" si="31"/>
        <v>0</v>
      </c>
      <c r="Y12" s="16"/>
      <c r="Z12" s="16"/>
      <c r="AA12" s="38"/>
      <c r="AB12" s="38"/>
      <c r="AC12" s="38"/>
      <c r="AD12" s="27"/>
      <c r="AE12" s="25">
        <f t="shared" si="32"/>
        <v>0</v>
      </c>
      <c r="AF12" s="16"/>
      <c r="AG12" s="16"/>
      <c r="AH12" s="16"/>
      <c r="AI12" s="16"/>
      <c r="AJ12" s="16"/>
      <c r="AK12" s="24"/>
      <c r="AL12" s="20"/>
    </row>
    <row r="13" spans="1:54" ht="23" customHeight="1">
      <c r="A13" s="16" t="s">
        <v>32</v>
      </c>
      <c r="B13" s="44" t="s">
        <v>86</v>
      </c>
      <c r="C13" s="26">
        <f t="shared" si="23"/>
        <v>36</v>
      </c>
      <c r="D13" s="16">
        <f t="shared" si="24"/>
        <v>36</v>
      </c>
      <c r="E13" s="16">
        <f t="shared" si="25"/>
        <v>0</v>
      </c>
      <c r="F13" s="16">
        <f t="shared" si="26"/>
        <v>0</v>
      </c>
      <c r="G13" s="16">
        <f t="shared" si="27"/>
        <v>0</v>
      </c>
      <c r="H13" s="16">
        <f t="shared" si="28"/>
        <v>0</v>
      </c>
      <c r="I13" s="22"/>
      <c r="J13" s="26">
        <f t="shared" si="29"/>
        <v>0</v>
      </c>
      <c r="K13" s="16"/>
      <c r="L13" s="16"/>
      <c r="M13" s="16"/>
      <c r="N13" s="16"/>
      <c r="O13" s="16"/>
      <c r="P13" s="19"/>
      <c r="Q13" s="25"/>
      <c r="R13" s="16"/>
      <c r="S13" s="16"/>
      <c r="T13" s="16"/>
      <c r="U13" s="16"/>
      <c r="V13" s="23"/>
      <c r="W13" s="150"/>
      <c r="X13" s="25">
        <v>36</v>
      </c>
      <c r="Y13" s="16">
        <v>36</v>
      </c>
      <c r="Z13" s="16"/>
      <c r="AA13" s="38"/>
      <c r="AB13" s="38"/>
      <c r="AC13" s="38"/>
      <c r="AD13" s="160" t="s">
        <v>59</v>
      </c>
      <c r="AE13" s="25">
        <f t="shared" si="32"/>
        <v>0</v>
      </c>
      <c r="AF13" s="16"/>
      <c r="AG13" s="16"/>
      <c r="AH13" s="16"/>
      <c r="AI13" s="16"/>
      <c r="AJ13" s="16"/>
      <c r="AK13" s="24"/>
      <c r="AL13" s="20"/>
    </row>
    <row r="14" spans="1:54" s="36" customFormat="1" ht="15.75" customHeight="1">
      <c r="A14" s="13" t="s">
        <v>52</v>
      </c>
      <c r="B14" s="45" t="s">
        <v>53</v>
      </c>
      <c r="C14" s="115">
        <f>C15+C16+C17+C18+C19</f>
        <v>452</v>
      </c>
      <c r="D14" s="46">
        <f t="shared" ref="D14:H14" si="33">D15+D16+D17+D18+D19</f>
        <v>294</v>
      </c>
      <c r="E14" s="46">
        <f t="shared" si="33"/>
        <v>158</v>
      </c>
      <c r="F14" s="46">
        <f t="shared" si="33"/>
        <v>0</v>
      </c>
      <c r="G14" s="46">
        <f t="shared" si="33"/>
        <v>0</v>
      </c>
      <c r="H14" s="117">
        <f t="shared" si="33"/>
        <v>0</v>
      </c>
      <c r="I14" s="47"/>
      <c r="J14" s="175">
        <f>J15+J16+J17+J18+J19</f>
        <v>104</v>
      </c>
      <c r="K14" s="32">
        <f t="shared" ref="K14" si="34">K15+K16+K17+K18+K19</f>
        <v>36</v>
      </c>
      <c r="L14" s="32">
        <f t="shared" ref="L14" si="35">L15+L16+L17+L18+L19</f>
        <v>68</v>
      </c>
      <c r="M14" s="32">
        <f t="shared" ref="M14" si="36">M15+M16+M17+M18+M19</f>
        <v>0</v>
      </c>
      <c r="N14" s="32">
        <f t="shared" ref="N14" si="37">N15+N16+N17+N18+N19</f>
        <v>0</v>
      </c>
      <c r="O14" s="32">
        <f t="shared" ref="O14" si="38">O15+O16+O17+O18+O19</f>
        <v>0</v>
      </c>
      <c r="P14" s="14"/>
      <c r="Q14" s="32">
        <f>Q15+Q16+Q17+Q18+Q19</f>
        <v>118</v>
      </c>
      <c r="R14" s="32">
        <f t="shared" ref="R14" si="39">R15+R16+R17+R18+R19</f>
        <v>70</v>
      </c>
      <c r="S14" s="32">
        <f t="shared" ref="S14" si="40">S15+S16+S17+S18+S19</f>
        <v>48</v>
      </c>
      <c r="T14" s="32">
        <f t="shared" ref="T14" si="41">T15+T16+T17+T18+T19</f>
        <v>0</v>
      </c>
      <c r="U14" s="32">
        <f t="shared" ref="U14" si="42">U15+U16+U17+U18+U19</f>
        <v>0</v>
      </c>
      <c r="V14" s="111">
        <f t="shared" ref="V14" si="43">V15+V16+V17+V18+V19</f>
        <v>0</v>
      </c>
      <c r="W14" s="105"/>
      <c r="X14" s="32">
        <f>X15+X16+X17+X18+X19</f>
        <v>52</v>
      </c>
      <c r="Y14" s="32">
        <f t="shared" ref="Y14" si="44">Y15+Y16+Y17+Y18+Y19</f>
        <v>44</v>
      </c>
      <c r="Z14" s="32">
        <f t="shared" ref="Z14" si="45">Z15+Z16+Z17+Z18+Z19</f>
        <v>8</v>
      </c>
      <c r="AA14" s="32">
        <f t="shared" ref="AA14" si="46">AA15+AA16+AA17+AA18+AA19</f>
        <v>0</v>
      </c>
      <c r="AB14" s="32">
        <f t="shared" ref="AB14" si="47">AB15+AB16+AB17+AB18+AB19</f>
        <v>0</v>
      </c>
      <c r="AC14" s="32">
        <f t="shared" ref="AC14" si="48">AC15+AC16+AC17+AC18+AC19</f>
        <v>0</v>
      </c>
      <c r="AD14" s="48"/>
      <c r="AE14" s="32">
        <f>AE15+AE16+AE17+AE18+AE19</f>
        <v>178</v>
      </c>
      <c r="AF14" s="32">
        <f t="shared" ref="AF14" si="49">AF15+AF16+AF17+AF18+AF19</f>
        <v>144</v>
      </c>
      <c r="AG14" s="32">
        <f t="shared" ref="AG14" si="50">AG15+AG16+AG17+AG18+AG19</f>
        <v>34</v>
      </c>
      <c r="AH14" s="32">
        <f t="shared" ref="AH14" si="51">AH15+AH16+AH17+AH18+AH19</f>
        <v>0</v>
      </c>
      <c r="AI14" s="32">
        <f t="shared" ref="AI14" si="52">AI15+AI16+AI17+AI18+AI19</f>
        <v>0</v>
      </c>
      <c r="AJ14" s="32">
        <f t="shared" ref="AJ14" si="53">AJ15+AJ16+AJ17+AJ18+AJ19</f>
        <v>0</v>
      </c>
      <c r="AK14" s="15"/>
      <c r="AL14" s="105"/>
    </row>
    <row r="15" spans="1:54" s="4" customFormat="1" ht="24.5" customHeight="1">
      <c r="A15" s="16" t="s">
        <v>54</v>
      </c>
      <c r="B15" s="49" t="s">
        <v>73</v>
      </c>
      <c r="C15" s="116">
        <f>J15+Q15+X15+AE15</f>
        <v>68</v>
      </c>
      <c r="D15" s="16">
        <f t="shared" ref="D15" si="54">K15+R15+Y15+AF15</f>
        <v>58</v>
      </c>
      <c r="E15" s="16">
        <f t="shared" ref="E15" si="55">L15+S15+Z15+AG15</f>
        <v>10</v>
      </c>
      <c r="F15" s="16">
        <f t="shared" ref="F15" si="56">M15+T15+AA15+AH15</f>
        <v>0</v>
      </c>
      <c r="G15" s="16">
        <f t="shared" ref="G15" si="57">N15+U15+AB15+AI15</f>
        <v>0</v>
      </c>
      <c r="H15" s="25">
        <f t="shared" ref="H15" si="58">O15+V15+AC15+AJ15</f>
        <v>0</v>
      </c>
      <c r="I15" s="22"/>
      <c r="J15" s="26">
        <f t="shared" si="29"/>
        <v>0</v>
      </c>
      <c r="K15" s="16"/>
      <c r="L15" s="16"/>
      <c r="M15" s="16"/>
      <c r="N15" s="16"/>
      <c r="O15" s="16"/>
      <c r="P15" s="19"/>
      <c r="Q15" s="25">
        <f t="shared" ref="Q15:Q19" si="59">R15+S15</f>
        <v>0</v>
      </c>
      <c r="R15" s="16"/>
      <c r="S15" s="16"/>
      <c r="T15" s="16"/>
      <c r="U15" s="16"/>
      <c r="V15" s="23"/>
      <c r="W15" s="118"/>
      <c r="X15" s="25">
        <f t="shared" ref="X15:X19" si="60">Y15+Z15</f>
        <v>0</v>
      </c>
      <c r="Y15" s="38"/>
      <c r="Z15" s="38"/>
      <c r="AA15" s="38"/>
      <c r="AB15" s="38"/>
      <c r="AC15" s="38"/>
      <c r="AD15" s="157"/>
      <c r="AE15" s="25">
        <f t="shared" ref="AE15:AE19" si="61">AF15+AG15</f>
        <v>68</v>
      </c>
      <c r="AF15" s="16">
        <v>58</v>
      </c>
      <c r="AG15" s="16">
        <v>10</v>
      </c>
      <c r="AH15" s="16"/>
      <c r="AI15" s="16"/>
      <c r="AJ15" s="16"/>
      <c r="AK15" s="128" t="s">
        <v>58</v>
      </c>
      <c r="AL15" s="20"/>
    </row>
    <row r="16" spans="1:54" s="4" customFormat="1" ht="32.25" customHeight="1">
      <c r="A16" s="16" t="s">
        <v>64</v>
      </c>
      <c r="B16" s="114" t="s">
        <v>74</v>
      </c>
      <c r="C16" s="116">
        <f t="shared" ref="C16:C19" si="62">J16+Q16+X16+AE16</f>
        <v>68</v>
      </c>
      <c r="D16" s="16">
        <f t="shared" ref="D16:D19" si="63">K16+R16+Y16+AF16</f>
        <v>68</v>
      </c>
      <c r="E16" s="16">
        <f t="shared" ref="E16:E19" si="64">L16+S16+Z16+AG16</f>
        <v>0</v>
      </c>
      <c r="F16" s="16">
        <f t="shared" ref="F16:F19" si="65">M16+T16+AA16+AH16</f>
        <v>0</v>
      </c>
      <c r="G16" s="16">
        <f t="shared" ref="G16:G19" si="66">N16+U16+AB16+AI16</f>
        <v>0</v>
      </c>
      <c r="H16" s="25">
        <f t="shared" ref="H16:H19" si="67">O16+V16+AC16+AJ16</f>
        <v>0</v>
      </c>
      <c r="I16" s="22"/>
      <c r="J16" s="26">
        <f t="shared" si="29"/>
        <v>36</v>
      </c>
      <c r="K16" s="16">
        <v>36</v>
      </c>
      <c r="L16" s="16"/>
      <c r="M16" s="16"/>
      <c r="N16" s="16"/>
      <c r="O16" s="16"/>
      <c r="P16" s="19"/>
      <c r="Q16" s="25">
        <f t="shared" si="59"/>
        <v>32</v>
      </c>
      <c r="R16" s="16">
        <v>32</v>
      </c>
      <c r="S16" s="16"/>
      <c r="T16" s="16"/>
      <c r="U16" s="16"/>
      <c r="V16" s="23"/>
      <c r="W16" s="123" t="s">
        <v>58</v>
      </c>
      <c r="X16" s="25">
        <f t="shared" si="60"/>
        <v>0</v>
      </c>
      <c r="Y16" s="38"/>
      <c r="Z16" s="38"/>
      <c r="AA16" s="38"/>
      <c r="AB16" s="38"/>
      <c r="AC16" s="38"/>
      <c r="AD16" s="157"/>
      <c r="AE16" s="25">
        <f t="shared" si="61"/>
        <v>0</v>
      </c>
      <c r="AF16" s="16"/>
      <c r="AG16" s="16"/>
      <c r="AH16" s="16"/>
      <c r="AI16" s="16"/>
      <c r="AJ16" s="16"/>
      <c r="AK16" s="24"/>
      <c r="AL16" s="20"/>
    </row>
    <row r="17" spans="1:40" s="4" customFormat="1" ht="16.5" customHeight="1">
      <c r="A17" s="16" t="s">
        <v>68</v>
      </c>
      <c r="B17" s="114" t="s">
        <v>55</v>
      </c>
      <c r="C17" s="116">
        <f t="shared" si="62"/>
        <v>102</v>
      </c>
      <c r="D17" s="16">
        <f t="shared" si="63"/>
        <v>70</v>
      </c>
      <c r="E17" s="16">
        <f t="shared" si="64"/>
        <v>32</v>
      </c>
      <c r="F17" s="16">
        <f t="shared" si="65"/>
        <v>0</v>
      </c>
      <c r="G17" s="16">
        <f t="shared" si="66"/>
        <v>0</v>
      </c>
      <c r="H17" s="25">
        <f t="shared" si="67"/>
        <v>0</v>
      </c>
      <c r="I17" s="22"/>
      <c r="J17" s="26">
        <f t="shared" si="29"/>
        <v>0</v>
      </c>
      <c r="K17" s="16"/>
      <c r="L17" s="16"/>
      <c r="M17" s="16"/>
      <c r="N17" s="16"/>
      <c r="O17" s="16"/>
      <c r="P17" s="19"/>
      <c r="Q17" s="25">
        <f t="shared" si="59"/>
        <v>0</v>
      </c>
      <c r="R17" s="16"/>
      <c r="S17" s="16"/>
      <c r="T17" s="16"/>
      <c r="U17" s="16"/>
      <c r="V17" s="23"/>
      <c r="W17" s="144"/>
      <c r="X17" s="25">
        <f t="shared" si="60"/>
        <v>18</v>
      </c>
      <c r="Y17" s="38">
        <v>10</v>
      </c>
      <c r="Z17" s="38">
        <v>8</v>
      </c>
      <c r="AA17" s="38"/>
      <c r="AB17" s="38"/>
      <c r="AC17" s="38"/>
      <c r="AD17" s="157"/>
      <c r="AE17" s="25">
        <f t="shared" si="61"/>
        <v>84</v>
      </c>
      <c r="AF17" s="16">
        <v>60</v>
      </c>
      <c r="AG17" s="16">
        <v>24</v>
      </c>
      <c r="AH17" s="16"/>
      <c r="AI17" s="16"/>
      <c r="AJ17" s="16"/>
      <c r="AK17" s="128" t="s">
        <v>59</v>
      </c>
      <c r="AL17" s="20"/>
    </row>
    <row r="18" spans="1:40" s="4" customFormat="1" ht="24.75" customHeight="1">
      <c r="A18" s="16" t="s">
        <v>69</v>
      </c>
      <c r="B18" s="114" t="s">
        <v>81</v>
      </c>
      <c r="C18" s="116">
        <f t="shared" si="62"/>
        <v>98</v>
      </c>
      <c r="D18" s="16">
        <f t="shared" si="63"/>
        <v>98</v>
      </c>
      <c r="E18" s="16">
        <f t="shared" si="64"/>
        <v>0</v>
      </c>
      <c r="F18" s="16">
        <f t="shared" si="65"/>
        <v>0</v>
      </c>
      <c r="G18" s="16">
        <f t="shared" si="66"/>
        <v>0</v>
      </c>
      <c r="H18" s="25">
        <f t="shared" si="67"/>
        <v>0</v>
      </c>
      <c r="I18" s="22"/>
      <c r="J18" s="26">
        <f t="shared" si="29"/>
        <v>0</v>
      </c>
      <c r="K18" s="16"/>
      <c r="L18" s="16"/>
      <c r="M18" s="16"/>
      <c r="N18" s="16"/>
      <c r="O18" s="16"/>
      <c r="P18" s="19"/>
      <c r="Q18" s="25">
        <f t="shared" si="59"/>
        <v>38</v>
      </c>
      <c r="R18" s="16">
        <v>38</v>
      </c>
      <c r="S18" s="16"/>
      <c r="T18" s="16"/>
      <c r="U18" s="16"/>
      <c r="V18" s="23"/>
      <c r="W18" s="144"/>
      <c r="X18" s="25">
        <f t="shared" si="60"/>
        <v>34</v>
      </c>
      <c r="Y18" s="38">
        <v>34</v>
      </c>
      <c r="Z18" s="38"/>
      <c r="AA18" s="38"/>
      <c r="AB18" s="38"/>
      <c r="AC18" s="38"/>
      <c r="AD18" s="157"/>
      <c r="AE18" s="25">
        <f t="shared" si="61"/>
        <v>26</v>
      </c>
      <c r="AF18" s="16">
        <v>26</v>
      </c>
      <c r="AG18" s="16"/>
      <c r="AH18" s="16"/>
      <c r="AI18" s="16"/>
      <c r="AJ18" s="16"/>
      <c r="AK18" s="128" t="s">
        <v>59</v>
      </c>
      <c r="AL18" s="20"/>
    </row>
    <row r="19" spans="1:40" s="4" customFormat="1" ht="30.75" customHeight="1">
      <c r="A19" s="16" t="s">
        <v>70</v>
      </c>
      <c r="B19" s="44" t="s">
        <v>75</v>
      </c>
      <c r="C19" s="116">
        <f t="shared" si="62"/>
        <v>116</v>
      </c>
      <c r="D19" s="16">
        <f t="shared" si="63"/>
        <v>0</v>
      </c>
      <c r="E19" s="16">
        <f t="shared" si="64"/>
        <v>116</v>
      </c>
      <c r="F19" s="16">
        <f t="shared" si="65"/>
        <v>0</v>
      </c>
      <c r="G19" s="16">
        <f t="shared" si="66"/>
        <v>0</v>
      </c>
      <c r="H19" s="25">
        <f t="shared" si="67"/>
        <v>0</v>
      </c>
      <c r="I19" s="22"/>
      <c r="J19" s="26">
        <f t="shared" si="29"/>
        <v>68</v>
      </c>
      <c r="K19" s="16"/>
      <c r="L19" s="16">
        <v>68</v>
      </c>
      <c r="M19" s="16"/>
      <c r="N19" s="16"/>
      <c r="O19" s="16"/>
      <c r="P19" s="133"/>
      <c r="Q19" s="25">
        <f t="shared" si="59"/>
        <v>48</v>
      </c>
      <c r="R19" s="16"/>
      <c r="S19" s="16">
        <v>48</v>
      </c>
      <c r="T19" s="16"/>
      <c r="U19" s="16"/>
      <c r="V19" s="23"/>
      <c r="W19" s="123" t="s">
        <v>59</v>
      </c>
      <c r="X19" s="25">
        <f t="shared" si="60"/>
        <v>0</v>
      </c>
      <c r="Y19" s="38"/>
      <c r="Z19" s="38"/>
      <c r="AA19" s="38"/>
      <c r="AB19" s="38"/>
      <c r="AC19" s="38"/>
      <c r="AD19" s="158"/>
      <c r="AE19" s="25">
        <f t="shared" si="61"/>
        <v>0</v>
      </c>
      <c r="AF19" s="16"/>
      <c r="AG19" s="16"/>
      <c r="AH19" s="16"/>
      <c r="AI19" s="16"/>
      <c r="AJ19" s="16"/>
      <c r="AK19" s="24"/>
      <c r="AL19" s="20"/>
    </row>
    <row r="20" spans="1:40" s="36" customFormat="1" ht="16.5" customHeight="1">
      <c r="A20" s="104" t="s">
        <v>9</v>
      </c>
      <c r="B20" s="45" t="s">
        <v>34</v>
      </c>
      <c r="C20" s="146">
        <f>C21</f>
        <v>1634</v>
      </c>
      <c r="D20" s="50">
        <f t="shared" ref="D20:AJ20" si="68">D21</f>
        <v>274</v>
      </c>
      <c r="E20" s="50">
        <v>140</v>
      </c>
      <c r="F20" s="50">
        <f t="shared" si="68"/>
        <v>1230</v>
      </c>
      <c r="G20" s="50">
        <f t="shared" si="68"/>
        <v>0</v>
      </c>
      <c r="H20" s="50">
        <f t="shared" si="68"/>
        <v>24</v>
      </c>
      <c r="I20" s="147"/>
      <c r="J20" s="119">
        <f t="shared" si="68"/>
        <v>242</v>
      </c>
      <c r="K20" s="50">
        <f t="shared" si="68"/>
        <v>88</v>
      </c>
      <c r="L20" s="50">
        <f t="shared" si="68"/>
        <v>34</v>
      </c>
      <c r="M20" s="50">
        <f t="shared" si="68"/>
        <v>120</v>
      </c>
      <c r="N20" s="50">
        <f t="shared" si="68"/>
        <v>0</v>
      </c>
      <c r="O20" s="50">
        <f t="shared" si="68"/>
        <v>0</v>
      </c>
      <c r="P20" s="51"/>
      <c r="Q20" s="119">
        <f t="shared" si="68"/>
        <v>498</v>
      </c>
      <c r="R20" s="50">
        <f t="shared" si="68"/>
        <v>74</v>
      </c>
      <c r="S20" s="50">
        <f t="shared" si="68"/>
        <v>46</v>
      </c>
      <c r="T20" s="50">
        <f t="shared" si="68"/>
        <v>366</v>
      </c>
      <c r="U20" s="50">
        <f t="shared" si="68"/>
        <v>0</v>
      </c>
      <c r="V20" s="50">
        <f t="shared" si="68"/>
        <v>12</v>
      </c>
      <c r="W20" s="20"/>
      <c r="X20" s="119">
        <f t="shared" si="68"/>
        <v>398</v>
      </c>
      <c r="Y20" s="50">
        <f t="shared" si="68"/>
        <v>58</v>
      </c>
      <c r="Z20" s="50">
        <f t="shared" si="68"/>
        <v>10</v>
      </c>
      <c r="AA20" s="50">
        <f t="shared" si="68"/>
        <v>324</v>
      </c>
      <c r="AB20" s="50">
        <f t="shared" si="68"/>
        <v>0</v>
      </c>
      <c r="AC20" s="50">
        <f t="shared" si="68"/>
        <v>6</v>
      </c>
      <c r="AD20" s="51"/>
      <c r="AE20" s="119">
        <f t="shared" si="68"/>
        <v>520</v>
      </c>
      <c r="AF20" s="50">
        <f t="shared" si="68"/>
        <v>54</v>
      </c>
      <c r="AG20" s="50">
        <f t="shared" si="68"/>
        <v>40</v>
      </c>
      <c r="AH20" s="50">
        <f t="shared" si="68"/>
        <v>420</v>
      </c>
      <c r="AI20" s="50">
        <f t="shared" si="68"/>
        <v>0</v>
      </c>
      <c r="AJ20" s="51">
        <f t="shared" si="68"/>
        <v>6</v>
      </c>
      <c r="AK20" s="52"/>
      <c r="AL20" s="147"/>
    </row>
    <row r="21" spans="1:40" ht="14.25" customHeight="1">
      <c r="A21" s="18" t="s">
        <v>33</v>
      </c>
      <c r="B21" s="53" t="s">
        <v>16</v>
      </c>
      <c r="C21" s="148">
        <f t="shared" ref="C21:H21" si="69">C22+C27+C34</f>
        <v>1634</v>
      </c>
      <c r="D21" s="54">
        <f t="shared" si="69"/>
        <v>274</v>
      </c>
      <c r="E21" s="54">
        <f t="shared" si="69"/>
        <v>100</v>
      </c>
      <c r="F21" s="54">
        <f t="shared" si="69"/>
        <v>1230</v>
      </c>
      <c r="G21" s="54">
        <f t="shared" si="69"/>
        <v>0</v>
      </c>
      <c r="H21" s="54">
        <f t="shared" si="69"/>
        <v>24</v>
      </c>
      <c r="I21" s="149"/>
      <c r="J21" s="120">
        <f t="shared" ref="J21:O21" si="70">J22+J27+J34</f>
        <v>242</v>
      </c>
      <c r="K21" s="54">
        <f t="shared" si="70"/>
        <v>88</v>
      </c>
      <c r="L21" s="54">
        <f t="shared" si="70"/>
        <v>34</v>
      </c>
      <c r="M21" s="54">
        <f t="shared" si="70"/>
        <v>120</v>
      </c>
      <c r="N21" s="54">
        <f t="shared" si="70"/>
        <v>0</v>
      </c>
      <c r="O21" s="54">
        <f t="shared" si="70"/>
        <v>0</v>
      </c>
      <c r="P21" s="55"/>
      <c r="Q21" s="120">
        <f t="shared" ref="Q21:V21" si="71">Q22+Q27+Q34</f>
        <v>498</v>
      </c>
      <c r="R21" s="54">
        <f t="shared" si="71"/>
        <v>74</v>
      </c>
      <c r="S21" s="54">
        <f t="shared" si="71"/>
        <v>46</v>
      </c>
      <c r="T21" s="54">
        <f t="shared" si="71"/>
        <v>366</v>
      </c>
      <c r="U21" s="54">
        <f t="shared" si="71"/>
        <v>0</v>
      </c>
      <c r="V21" s="54">
        <f t="shared" si="71"/>
        <v>12</v>
      </c>
      <c r="W21" s="20"/>
      <c r="X21" s="120">
        <f t="shared" ref="X21:AC21" si="72">X22+X27+X34</f>
        <v>398</v>
      </c>
      <c r="Y21" s="54">
        <f t="shared" si="72"/>
        <v>58</v>
      </c>
      <c r="Z21" s="54">
        <f t="shared" si="72"/>
        <v>10</v>
      </c>
      <c r="AA21" s="54">
        <f t="shared" si="72"/>
        <v>324</v>
      </c>
      <c r="AB21" s="54">
        <f t="shared" si="72"/>
        <v>0</v>
      </c>
      <c r="AC21" s="54">
        <f t="shared" si="72"/>
        <v>6</v>
      </c>
      <c r="AD21" s="55"/>
      <c r="AE21" s="120">
        <f t="shared" ref="AE21:AJ21" si="73">AE22+AE27+AE34</f>
        <v>520</v>
      </c>
      <c r="AF21" s="54">
        <f t="shared" si="73"/>
        <v>54</v>
      </c>
      <c r="AG21" s="54">
        <f t="shared" si="73"/>
        <v>40</v>
      </c>
      <c r="AH21" s="54">
        <f t="shared" si="73"/>
        <v>420</v>
      </c>
      <c r="AI21" s="54">
        <f t="shared" si="73"/>
        <v>0</v>
      </c>
      <c r="AJ21" s="54">
        <f t="shared" si="73"/>
        <v>6</v>
      </c>
      <c r="AK21" s="52"/>
      <c r="AL21" s="147"/>
    </row>
    <row r="22" spans="1:40" ht="30" customHeight="1">
      <c r="A22" s="18" t="s">
        <v>17</v>
      </c>
      <c r="B22" s="56" t="s">
        <v>88</v>
      </c>
      <c r="C22" s="151">
        <f>C23+C24+C25</f>
        <v>528</v>
      </c>
      <c r="D22" s="152">
        <f t="shared" ref="D22:E22" si="74">D23+D24+D25</f>
        <v>98</v>
      </c>
      <c r="E22" s="152">
        <f t="shared" si="74"/>
        <v>40</v>
      </c>
      <c r="F22" s="152">
        <f>F23+F24+F25+F26</f>
        <v>390</v>
      </c>
      <c r="G22" s="152">
        <f>G23+G24+G25+G26</f>
        <v>0</v>
      </c>
      <c r="H22" s="152">
        <f>H23+H24+H25+H26</f>
        <v>12</v>
      </c>
      <c r="I22" s="153"/>
      <c r="J22" s="140">
        <f>K22+L22+M22+N22+O22</f>
        <v>148</v>
      </c>
      <c r="K22" s="107">
        <f>K23+K24+K25+K26</f>
        <v>44</v>
      </c>
      <c r="L22" s="107">
        <f>L23+L24+L25+L26</f>
        <v>14</v>
      </c>
      <c r="M22" s="107">
        <f>M23+M24+M25+M26</f>
        <v>90</v>
      </c>
      <c r="N22" s="107">
        <f>N23+N24+N25+N26</f>
        <v>0</v>
      </c>
      <c r="O22" s="107">
        <f>O23+O24+O25+O26</f>
        <v>0</v>
      </c>
      <c r="P22" s="58"/>
      <c r="Q22" s="106">
        <f>R22+S22+T22+U22+V22</f>
        <v>392</v>
      </c>
      <c r="R22" s="107">
        <f>R23+R24+R25+R26</f>
        <v>54</v>
      </c>
      <c r="S22" s="107">
        <f>S23+S24+S25+S26</f>
        <v>26</v>
      </c>
      <c r="T22" s="107">
        <f>T23+T24+T25+T26</f>
        <v>300</v>
      </c>
      <c r="U22" s="107">
        <f>U23+U24+U25+U26</f>
        <v>0</v>
      </c>
      <c r="V22" s="107">
        <f>V23+V24+V25+V26</f>
        <v>12</v>
      </c>
      <c r="W22" s="20"/>
      <c r="X22" s="106">
        <f>Y22+Z22+AA22+AB22+AC22</f>
        <v>0</v>
      </c>
      <c r="Y22" s="107">
        <f>Y23+Y24+Y25+Y26</f>
        <v>0</v>
      </c>
      <c r="Z22" s="107">
        <f>Z23+Z24+Z25+Z26</f>
        <v>0</v>
      </c>
      <c r="AA22" s="107">
        <f>AA23+AA24+AA25+AA26</f>
        <v>0</v>
      </c>
      <c r="AB22" s="107">
        <f>AB23+AB24+AB25+AB26</f>
        <v>0</v>
      </c>
      <c r="AC22" s="107">
        <f>AC23+AC24+AC25+AC26</f>
        <v>0</v>
      </c>
      <c r="AD22" s="58"/>
      <c r="AE22" s="106">
        <f>AF22+AG22+AH22+AI22+AJ22</f>
        <v>0</v>
      </c>
      <c r="AF22" s="107">
        <f>AF23+AF24+AF25+AF26</f>
        <v>0</v>
      </c>
      <c r="AG22" s="107">
        <f>AG23+AG24+AG25+AG26</f>
        <v>0</v>
      </c>
      <c r="AH22" s="107">
        <f>AH23+AH24+AH25+AH26</f>
        <v>0</v>
      </c>
      <c r="AI22" s="107">
        <f>AI23+AI24+AI25+AI26</f>
        <v>0</v>
      </c>
      <c r="AJ22" s="107">
        <f>AJ23+AJ24+AJ25+AJ26</f>
        <v>0</v>
      </c>
      <c r="AK22" s="59"/>
      <c r="AL22" s="141"/>
      <c r="AM22" s="2" t="s">
        <v>65</v>
      </c>
    </row>
    <row r="23" spans="1:40" ht="27.75" customHeight="1">
      <c r="A23" s="63" t="s">
        <v>18</v>
      </c>
      <c r="B23" s="41" t="s">
        <v>96</v>
      </c>
      <c r="C23" s="143">
        <f>D23+E23+F23+G23</f>
        <v>138</v>
      </c>
      <c r="D23" s="132">
        <f>K23+R23</f>
        <v>98</v>
      </c>
      <c r="E23" s="132">
        <f>L23+S23</f>
        <v>40</v>
      </c>
      <c r="F23" s="132">
        <f>M23+T23+AA23+AH23</f>
        <v>0</v>
      </c>
      <c r="G23" s="132">
        <f>N23+U23+AI23+AB23</f>
        <v>0</v>
      </c>
      <c r="H23" s="132">
        <f>O23+V23+AC23+AJ23</f>
        <v>0</v>
      </c>
      <c r="I23" s="154"/>
      <c r="J23" s="26">
        <f t="shared" ref="J23:J26" si="75">K23+L23</f>
        <v>58</v>
      </c>
      <c r="K23" s="16">
        <v>44</v>
      </c>
      <c r="L23" s="16">
        <v>14</v>
      </c>
      <c r="M23" s="16"/>
      <c r="N23" s="16"/>
      <c r="O23" s="16"/>
      <c r="P23" s="133"/>
      <c r="Q23" s="25">
        <f>R23+S23</f>
        <v>80</v>
      </c>
      <c r="R23" s="16">
        <v>54</v>
      </c>
      <c r="S23" s="16">
        <v>26</v>
      </c>
      <c r="T23" s="16"/>
      <c r="U23" s="16"/>
      <c r="V23" s="16"/>
      <c r="W23" s="123" t="s">
        <v>59</v>
      </c>
      <c r="X23" s="25">
        <f t="shared" ref="X23:X26" si="76">Y23+Z23</f>
        <v>0</v>
      </c>
      <c r="Y23" s="16"/>
      <c r="Z23" s="16"/>
      <c r="AA23" s="16"/>
      <c r="AB23" s="16"/>
      <c r="AC23" s="132"/>
      <c r="AD23" s="133"/>
      <c r="AE23" s="25">
        <f t="shared" ref="AE23:AE26" si="77">AF23+AG23</f>
        <v>0</v>
      </c>
      <c r="AF23" s="16"/>
      <c r="AG23" s="16"/>
      <c r="AH23" s="16"/>
      <c r="AI23" s="16"/>
      <c r="AJ23" s="16"/>
      <c r="AK23" s="24"/>
      <c r="AL23" s="20"/>
    </row>
    <row r="24" spans="1:40">
      <c r="A24" s="16" t="s">
        <v>19</v>
      </c>
      <c r="B24" s="44" t="s">
        <v>35</v>
      </c>
      <c r="C24" s="26">
        <f t="shared" ref="C24:C25" si="78">D24+E24+F24+G24</f>
        <v>210</v>
      </c>
      <c r="D24" s="16">
        <f t="shared" ref="D24:D26" si="79">K24+R24+Y24+AF24</f>
        <v>0</v>
      </c>
      <c r="E24" s="16">
        <f t="shared" ref="E24:E26" si="80">L24+S24+Z24+AG24</f>
        <v>0</v>
      </c>
      <c r="F24" s="16">
        <f t="shared" ref="F24:F26" si="81">M24+T24+AA24+AH24</f>
        <v>210</v>
      </c>
      <c r="G24" s="16">
        <f t="shared" ref="G24:G26" si="82">N24+U24+AI24+AB24</f>
        <v>0</v>
      </c>
      <c r="H24" s="16">
        <f t="shared" ref="H24:H26" si="83">O24+V24+AC24+AJ24</f>
        <v>0</v>
      </c>
      <c r="I24" s="22"/>
      <c r="J24" s="26">
        <v>90</v>
      </c>
      <c r="K24" s="16"/>
      <c r="L24" s="16"/>
      <c r="M24" s="16">
        <v>90</v>
      </c>
      <c r="N24" s="16"/>
      <c r="O24" s="16"/>
      <c r="P24" s="17"/>
      <c r="Q24" s="25">
        <v>120</v>
      </c>
      <c r="R24" s="38"/>
      <c r="S24" s="38"/>
      <c r="T24" s="40">
        <v>120</v>
      </c>
      <c r="U24" s="38"/>
      <c r="V24" s="38"/>
      <c r="W24" s="185" t="s">
        <v>59</v>
      </c>
      <c r="X24" s="25">
        <f t="shared" si="76"/>
        <v>0</v>
      </c>
      <c r="Y24" s="16"/>
      <c r="Z24" s="16"/>
      <c r="AA24" s="16"/>
      <c r="AB24" s="16"/>
      <c r="AC24" s="16"/>
      <c r="AD24" s="17"/>
      <c r="AE24" s="25">
        <f t="shared" si="77"/>
        <v>0</v>
      </c>
      <c r="AF24" s="16"/>
      <c r="AG24" s="16"/>
      <c r="AH24" s="16"/>
      <c r="AI24" s="16"/>
      <c r="AJ24" s="16"/>
      <c r="AK24" s="24"/>
      <c r="AL24" s="20"/>
    </row>
    <row r="25" spans="1:40" ht="15" customHeight="1">
      <c r="A25" s="16" t="s">
        <v>20</v>
      </c>
      <c r="B25" s="44" t="s">
        <v>39</v>
      </c>
      <c r="C25" s="26">
        <f t="shared" si="78"/>
        <v>180</v>
      </c>
      <c r="D25" s="16">
        <f t="shared" si="79"/>
        <v>0</v>
      </c>
      <c r="E25" s="16">
        <f t="shared" si="80"/>
        <v>0</v>
      </c>
      <c r="F25" s="16">
        <f t="shared" si="81"/>
        <v>180</v>
      </c>
      <c r="G25" s="16">
        <f t="shared" si="82"/>
        <v>0</v>
      </c>
      <c r="H25" s="16">
        <f t="shared" si="83"/>
        <v>0</v>
      </c>
      <c r="I25" s="22"/>
      <c r="J25" s="26">
        <f t="shared" si="75"/>
        <v>0</v>
      </c>
      <c r="K25" s="16"/>
      <c r="L25" s="16"/>
      <c r="M25" s="16"/>
      <c r="N25" s="16"/>
      <c r="O25" s="16"/>
      <c r="P25" s="17"/>
      <c r="Q25" s="25">
        <v>180</v>
      </c>
      <c r="R25" s="16"/>
      <c r="S25" s="16"/>
      <c r="T25" s="16">
        <v>180</v>
      </c>
      <c r="U25" s="16"/>
      <c r="V25" s="16"/>
      <c r="W25" s="186"/>
      <c r="X25" s="25">
        <f t="shared" si="76"/>
        <v>0</v>
      </c>
      <c r="Y25" s="16"/>
      <c r="Z25" s="16"/>
      <c r="AA25" s="16"/>
      <c r="AB25" s="16"/>
      <c r="AC25" s="16"/>
      <c r="AD25" s="19"/>
      <c r="AE25" s="25">
        <f t="shared" si="77"/>
        <v>0</v>
      </c>
      <c r="AF25" s="16"/>
      <c r="AG25" s="16"/>
      <c r="AH25" s="16"/>
      <c r="AI25" s="16"/>
      <c r="AJ25" s="16"/>
      <c r="AK25" s="24"/>
      <c r="AL25" s="20"/>
    </row>
    <row r="26" spans="1:40" ht="12" customHeight="1">
      <c r="A26" s="16"/>
      <c r="B26" s="44" t="s">
        <v>63</v>
      </c>
      <c r="C26" s="26"/>
      <c r="D26" s="16">
        <f t="shared" si="79"/>
        <v>0</v>
      </c>
      <c r="E26" s="16">
        <f t="shared" si="80"/>
        <v>0</v>
      </c>
      <c r="F26" s="16">
        <f t="shared" si="81"/>
        <v>0</v>
      </c>
      <c r="G26" s="16">
        <f t="shared" si="82"/>
        <v>0</v>
      </c>
      <c r="H26" s="16">
        <f t="shared" si="83"/>
        <v>12</v>
      </c>
      <c r="I26" s="22"/>
      <c r="J26" s="26">
        <f t="shared" si="75"/>
        <v>0</v>
      </c>
      <c r="K26" s="16"/>
      <c r="L26" s="16"/>
      <c r="M26" s="16"/>
      <c r="N26" s="16"/>
      <c r="O26" s="16"/>
      <c r="P26" s="17"/>
      <c r="Q26" s="25">
        <f t="shared" ref="Q26" si="84">R26+S26</f>
        <v>0</v>
      </c>
      <c r="R26" s="16"/>
      <c r="S26" s="16"/>
      <c r="T26" s="16"/>
      <c r="U26" s="16"/>
      <c r="V26" s="124">
        <v>12</v>
      </c>
      <c r="W26" s="123" t="s">
        <v>60</v>
      </c>
      <c r="X26" s="25">
        <f t="shared" si="76"/>
        <v>0</v>
      </c>
      <c r="Y26" s="16"/>
      <c r="Z26" s="16"/>
      <c r="AA26" s="16"/>
      <c r="AB26" s="16"/>
      <c r="AC26" s="16"/>
      <c r="AD26" s="19"/>
      <c r="AE26" s="25">
        <f t="shared" si="77"/>
        <v>0</v>
      </c>
      <c r="AF26" s="16"/>
      <c r="AG26" s="16"/>
      <c r="AH26" s="16"/>
      <c r="AI26" s="16"/>
      <c r="AJ26" s="16"/>
      <c r="AK26" s="59"/>
      <c r="AL26" s="141"/>
    </row>
    <row r="27" spans="1:40" ht="30.75" customHeight="1">
      <c r="A27" s="18" t="s">
        <v>21</v>
      </c>
      <c r="B27" s="66" t="s">
        <v>89</v>
      </c>
      <c r="C27" s="121">
        <f>C28+C29+C30+C31+C32</f>
        <v>592</v>
      </c>
      <c r="D27" s="107">
        <f>D28+D29+D30</f>
        <v>122</v>
      </c>
      <c r="E27" s="107">
        <f t="shared" ref="E27:G27" si="85">E28+E29+E30</f>
        <v>50</v>
      </c>
      <c r="F27" s="107">
        <f>F31+F32</f>
        <v>420</v>
      </c>
      <c r="G27" s="107">
        <f t="shared" si="85"/>
        <v>0</v>
      </c>
      <c r="H27" s="107">
        <f t="shared" ref="H27" si="86">H28+H31+H32+H33</f>
        <v>6</v>
      </c>
      <c r="I27" s="57"/>
      <c r="J27" s="140">
        <f>K27+L27+M27+N27+O27</f>
        <v>94</v>
      </c>
      <c r="K27" s="107">
        <f>K28+K31+K32+K33</f>
        <v>44</v>
      </c>
      <c r="L27" s="107">
        <f t="shared" ref="L27" si="87">L28+L31+L32+L33</f>
        <v>20</v>
      </c>
      <c r="M27" s="107">
        <f t="shared" ref="M27" si="88">M28+M31+M32+M33</f>
        <v>30</v>
      </c>
      <c r="N27" s="107">
        <f t="shared" ref="N27" si="89">N28+N31+N32+N33</f>
        <v>0</v>
      </c>
      <c r="O27" s="107">
        <f t="shared" ref="O27" si="90">O28+O31+O32+O33</f>
        <v>0</v>
      </c>
      <c r="P27" s="58"/>
      <c r="Q27" s="106">
        <f>R27+S27+T27+U27+V27</f>
        <v>106</v>
      </c>
      <c r="R27" s="107">
        <f>R29+R31+R32+R33</f>
        <v>20</v>
      </c>
      <c r="S27" s="107">
        <f>S29+S31+S32+S33</f>
        <v>20</v>
      </c>
      <c r="T27" s="107">
        <f>T29+T31+T32+T33</f>
        <v>66</v>
      </c>
      <c r="U27" s="107">
        <f>U29+U31+U32+U33</f>
        <v>0</v>
      </c>
      <c r="V27" s="107">
        <f>V29+V31+V32+V33</f>
        <v>0</v>
      </c>
      <c r="W27" s="20"/>
      <c r="X27" s="106">
        <f>Y27+Z27+AA27+AB27+AC27</f>
        <v>398</v>
      </c>
      <c r="Y27" s="107">
        <f>Y30+Y31+Y32+Y33</f>
        <v>58</v>
      </c>
      <c r="Z27" s="107">
        <f>Z30+Z31+Z32+Z33</f>
        <v>10</v>
      </c>
      <c r="AA27" s="107">
        <f>AA30+AA31+AA32+AA33</f>
        <v>324</v>
      </c>
      <c r="AB27" s="107">
        <f>AB30+AB31+AB32+AB33</f>
        <v>0</v>
      </c>
      <c r="AC27" s="107">
        <f>AC30+AC31+AC32+AC33</f>
        <v>6</v>
      </c>
      <c r="AD27" s="58"/>
      <c r="AE27" s="106">
        <f>AF27+AG27+AH27+AI27+AJ27</f>
        <v>0</v>
      </c>
      <c r="AF27" s="107">
        <f>AF28+AF31+AF32+AF33</f>
        <v>0</v>
      </c>
      <c r="AG27" s="107">
        <f t="shared" ref="AG27" si="91">AG28+AG31+AG32+AG33</f>
        <v>0</v>
      </c>
      <c r="AH27" s="107">
        <f t="shared" ref="AH27" si="92">AH28+AH31+AH32+AH33</f>
        <v>0</v>
      </c>
      <c r="AI27" s="107">
        <f t="shared" ref="AI27" si="93">AI28+AI31+AI32+AI33</f>
        <v>0</v>
      </c>
      <c r="AJ27" s="107">
        <f t="shared" ref="AJ27" si="94">AJ28+AJ31+AJ32+AJ33</f>
        <v>0</v>
      </c>
      <c r="AK27" s="59"/>
      <c r="AL27" s="141"/>
      <c r="AN27" s="2" t="s">
        <v>65</v>
      </c>
    </row>
    <row r="28" spans="1:40" ht="28.5" customHeight="1">
      <c r="A28" s="16" t="s">
        <v>22</v>
      </c>
      <c r="B28" s="142" t="s">
        <v>90</v>
      </c>
      <c r="C28" s="26">
        <f>D28+E28+F28+G28</f>
        <v>64</v>
      </c>
      <c r="D28" s="16">
        <v>44</v>
      </c>
      <c r="E28" s="16">
        <v>20</v>
      </c>
      <c r="F28" s="16">
        <f>M28+T29+AA30+AH28</f>
        <v>0</v>
      </c>
      <c r="G28" s="16">
        <f>N28+U29+AI28+AB30</f>
        <v>0</v>
      </c>
      <c r="H28" s="16">
        <f>O28+V29+AC30+AJ28</f>
        <v>0</v>
      </c>
      <c r="I28" s="22"/>
      <c r="J28" s="26">
        <f t="shared" ref="J28:J33" si="95">K28+L28</f>
        <v>64</v>
      </c>
      <c r="K28" s="16">
        <v>44</v>
      </c>
      <c r="L28" s="16">
        <v>20</v>
      </c>
      <c r="M28" s="16"/>
      <c r="N28" s="16"/>
      <c r="O28" s="16"/>
      <c r="P28" s="130" t="s">
        <v>59</v>
      </c>
      <c r="Q28" s="134"/>
      <c r="R28" s="126"/>
      <c r="S28" s="126"/>
      <c r="T28" s="126"/>
      <c r="U28" s="126"/>
      <c r="V28" s="126"/>
      <c r="W28" s="135"/>
      <c r="X28" s="138"/>
      <c r="Y28" s="126"/>
      <c r="Z28" s="126"/>
      <c r="AA28" s="126"/>
      <c r="AB28" s="126"/>
      <c r="AC28" s="126"/>
      <c r="AD28" s="135"/>
      <c r="AE28" s="25">
        <f t="shared" ref="AE28" si="96">AF28+AG28</f>
        <v>0</v>
      </c>
      <c r="AF28" s="16"/>
      <c r="AG28" s="16"/>
      <c r="AH28" s="16"/>
      <c r="AI28" s="16"/>
      <c r="AJ28" s="16"/>
      <c r="AK28" s="159"/>
      <c r="AL28" s="144"/>
    </row>
    <row r="29" spans="1:40" ht="28.5" customHeight="1">
      <c r="A29" s="16" t="s">
        <v>91</v>
      </c>
      <c r="B29" s="142" t="s">
        <v>92</v>
      </c>
      <c r="C29" s="26">
        <f t="shared" ref="C29:C30" si="97">D29+E29+F29+G29</f>
        <v>40</v>
      </c>
      <c r="D29" s="16">
        <v>20</v>
      </c>
      <c r="E29" s="16">
        <v>20</v>
      </c>
      <c r="F29" s="16"/>
      <c r="G29" s="16"/>
      <c r="H29" s="16"/>
      <c r="I29" s="22"/>
      <c r="J29" s="26"/>
      <c r="K29" s="16"/>
      <c r="L29" s="16"/>
      <c r="M29" s="16"/>
      <c r="N29" s="16"/>
      <c r="O29" s="16"/>
      <c r="P29" s="19"/>
      <c r="Q29" s="136">
        <f>R29+S29</f>
        <v>40</v>
      </c>
      <c r="R29" s="16">
        <v>20</v>
      </c>
      <c r="S29" s="16">
        <v>20</v>
      </c>
      <c r="T29" s="16"/>
      <c r="U29" s="16"/>
      <c r="V29" s="16"/>
      <c r="W29" s="123" t="s">
        <v>59</v>
      </c>
      <c r="X29" s="143"/>
      <c r="Y29" s="132"/>
      <c r="Z29" s="132"/>
      <c r="AA29" s="132"/>
      <c r="AB29" s="132"/>
      <c r="AC29" s="132"/>
      <c r="AD29" s="144"/>
      <c r="AE29" s="25"/>
      <c r="AF29" s="16"/>
      <c r="AG29" s="16"/>
      <c r="AH29" s="16"/>
      <c r="AI29" s="16"/>
      <c r="AJ29" s="16"/>
      <c r="AK29" s="159"/>
      <c r="AL29" s="144"/>
    </row>
    <row r="30" spans="1:40" ht="28.5" customHeight="1">
      <c r="A30" s="16" t="s">
        <v>91</v>
      </c>
      <c r="B30" s="142" t="s">
        <v>93</v>
      </c>
      <c r="C30" s="26">
        <f t="shared" si="97"/>
        <v>68</v>
      </c>
      <c r="D30" s="16">
        <v>58</v>
      </c>
      <c r="E30" s="16">
        <v>10</v>
      </c>
      <c r="F30" s="16"/>
      <c r="G30" s="16"/>
      <c r="H30" s="16"/>
      <c r="I30" s="22"/>
      <c r="J30" s="26"/>
      <c r="K30" s="16"/>
      <c r="L30" s="16"/>
      <c r="M30" s="16"/>
      <c r="N30" s="16"/>
      <c r="O30" s="16"/>
      <c r="P30" s="19"/>
      <c r="Q30" s="136"/>
      <c r="R30" s="16"/>
      <c r="S30" s="16"/>
      <c r="T30" s="16"/>
      <c r="U30" s="16"/>
      <c r="V30" s="16"/>
      <c r="W30" s="144"/>
      <c r="X30" s="26">
        <f t="shared" ref="X30" si="98">Y30+Z30</f>
        <v>68</v>
      </c>
      <c r="Y30" s="16">
        <v>58</v>
      </c>
      <c r="Z30" s="16">
        <v>10</v>
      </c>
      <c r="AA30" s="16"/>
      <c r="AB30" s="16"/>
      <c r="AC30" s="132"/>
      <c r="AD30" s="123" t="s">
        <v>59</v>
      </c>
      <c r="AE30" s="25"/>
      <c r="AF30" s="16"/>
      <c r="AG30" s="16"/>
      <c r="AH30" s="16"/>
      <c r="AI30" s="16"/>
      <c r="AJ30" s="16"/>
      <c r="AK30" s="159"/>
      <c r="AL30" s="144"/>
    </row>
    <row r="31" spans="1:40" ht="14.25" customHeight="1">
      <c r="A31" s="16" t="s">
        <v>23</v>
      </c>
      <c r="B31" s="44" t="s">
        <v>35</v>
      </c>
      <c r="C31" s="26">
        <f t="shared" ref="C31:C33" si="99">D31+E31+F31+G31</f>
        <v>210</v>
      </c>
      <c r="D31" s="16">
        <f t="shared" ref="D31:D33" si="100">K31+R31+Y31+AF31</f>
        <v>0</v>
      </c>
      <c r="E31" s="16">
        <f t="shared" ref="E31:E33" si="101">L31+S31+Z31+AG31</f>
        <v>0</v>
      </c>
      <c r="F31" s="16">
        <f t="shared" ref="F31:F33" si="102">M31+T31+AA31+AH31</f>
        <v>210</v>
      </c>
      <c r="G31" s="16">
        <f t="shared" ref="G31:G33" si="103">N31+U31+AI31+AB31</f>
        <v>0</v>
      </c>
      <c r="H31" s="16">
        <f t="shared" ref="H31:H33" si="104">O31+V31+AC31+AJ31</f>
        <v>0</v>
      </c>
      <c r="I31" s="22"/>
      <c r="J31" s="26">
        <v>30</v>
      </c>
      <c r="K31" s="16"/>
      <c r="L31" s="16"/>
      <c r="M31" s="16">
        <v>30</v>
      </c>
      <c r="N31" s="16"/>
      <c r="O31" s="16"/>
      <c r="P31" s="62"/>
      <c r="Q31" s="136">
        <v>66</v>
      </c>
      <c r="R31" s="38"/>
      <c r="S31" s="38"/>
      <c r="T31" s="40">
        <v>66</v>
      </c>
      <c r="U31" s="38"/>
      <c r="V31" s="38"/>
      <c r="W31" s="20"/>
      <c r="X31" s="26">
        <f>AA31</f>
        <v>114</v>
      </c>
      <c r="Y31" s="16"/>
      <c r="Z31" s="16"/>
      <c r="AA31" s="16">
        <v>114</v>
      </c>
      <c r="AB31" s="16"/>
      <c r="AC31" s="16"/>
      <c r="AD31" s="139" t="s">
        <v>59</v>
      </c>
      <c r="AE31" s="25">
        <f>AH31</f>
        <v>0</v>
      </c>
      <c r="AF31" s="16"/>
      <c r="AG31" s="16"/>
      <c r="AH31" s="16"/>
      <c r="AI31" s="16"/>
      <c r="AJ31" s="16"/>
      <c r="AK31" s="126"/>
      <c r="AL31" s="176"/>
    </row>
    <row r="32" spans="1:40">
      <c r="A32" s="16" t="s">
        <v>24</v>
      </c>
      <c r="B32" s="64" t="s">
        <v>36</v>
      </c>
      <c r="C32" s="26">
        <f t="shared" si="99"/>
        <v>210</v>
      </c>
      <c r="D32" s="16">
        <f t="shared" si="100"/>
        <v>0</v>
      </c>
      <c r="E32" s="16">
        <f t="shared" si="101"/>
        <v>0</v>
      </c>
      <c r="F32" s="16">
        <f t="shared" si="102"/>
        <v>210</v>
      </c>
      <c r="G32" s="16">
        <f t="shared" si="103"/>
        <v>0</v>
      </c>
      <c r="H32" s="16">
        <f t="shared" si="104"/>
        <v>0</v>
      </c>
      <c r="I32" s="22"/>
      <c r="J32" s="26">
        <f t="shared" si="95"/>
        <v>0</v>
      </c>
      <c r="K32" s="16"/>
      <c r="L32" s="16"/>
      <c r="M32" s="16"/>
      <c r="N32" s="16"/>
      <c r="O32" s="16"/>
      <c r="P32" s="62"/>
      <c r="Q32" s="136">
        <f t="shared" ref="Q32:Q33" si="105">R32+S32</f>
        <v>0</v>
      </c>
      <c r="R32" s="16"/>
      <c r="S32" s="16"/>
      <c r="T32" s="16"/>
      <c r="U32" s="16"/>
      <c r="V32" s="16"/>
      <c r="W32" s="20"/>
      <c r="X32" s="26">
        <f>AA32</f>
        <v>210</v>
      </c>
      <c r="Y32" s="16"/>
      <c r="Z32" s="16"/>
      <c r="AA32" s="16">
        <v>210</v>
      </c>
      <c r="AB32" s="16"/>
      <c r="AC32" s="16"/>
      <c r="AD32" s="139" t="s">
        <v>59</v>
      </c>
      <c r="AE32" s="25">
        <f>AH32</f>
        <v>0</v>
      </c>
      <c r="AF32" s="16"/>
      <c r="AG32" s="16"/>
      <c r="AH32" s="16"/>
      <c r="AI32" s="16"/>
      <c r="AJ32" s="16"/>
      <c r="AK32" s="126"/>
      <c r="AL32" s="176"/>
    </row>
    <row r="33" spans="1:38" ht="15" customHeight="1">
      <c r="A33" s="16"/>
      <c r="B33" s="44" t="s">
        <v>61</v>
      </c>
      <c r="C33" s="26">
        <f t="shared" si="99"/>
        <v>0</v>
      </c>
      <c r="D33" s="16">
        <f t="shared" si="100"/>
        <v>0</v>
      </c>
      <c r="E33" s="16">
        <f t="shared" si="101"/>
        <v>0</v>
      </c>
      <c r="F33" s="16">
        <f t="shared" si="102"/>
        <v>0</v>
      </c>
      <c r="G33" s="16">
        <f t="shared" si="103"/>
        <v>0</v>
      </c>
      <c r="H33" s="16">
        <f t="shared" si="104"/>
        <v>6</v>
      </c>
      <c r="I33" s="22"/>
      <c r="J33" s="26">
        <f t="shared" si="95"/>
        <v>0</v>
      </c>
      <c r="K33" s="16"/>
      <c r="L33" s="16"/>
      <c r="M33" s="16"/>
      <c r="N33" s="16"/>
      <c r="O33" s="16"/>
      <c r="P33" s="62"/>
      <c r="Q33" s="136">
        <f t="shared" si="105"/>
        <v>0</v>
      </c>
      <c r="R33" s="16"/>
      <c r="S33" s="16"/>
      <c r="T33" s="16"/>
      <c r="U33" s="16"/>
      <c r="V33" s="16"/>
      <c r="W33" s="20"/>
      <c r="X33" s="26">
        <f>AC33</f>
        <v>6</v>
      </c>
      <c r="Y33" s="16"/>
      <c r="Z33" s="16"/>
      <c r="AA33" s="16"/>
      <c r="AB33" s="16"/>
      <c r="AC33" s="124">
        <v>6</v>
      </c>
      <c r="AD33" s="139" t="s">
        <v>60</v>
      </c>
      <c r="AE33" s="25">
        <f>AJ33</f>
        <v>0</v>
      </c>
      <c r="AF33" s="16"/>
      <c r="AG33" s="16"/>
      <c r="AH33" s="16"/>
      <c r="AI33" s="16"/>
      <c r="AJ33" s="16"/>
      <c r="AK33" s="177"/>
      <c r="AL33" s="176"/>
    </row>
    <row r="34" spans="1:38" ht="19.5" customHeight="1">
      <c r="A34" s="18" t="s">
        <v>25</v>
      </c>
      <c r="B34" s="66" t="s">
        <v>94</v>
      </c>
      <c r="C34" s="121">
        <f>C35+C36+C37+C38</f>
        <v>514</v>
      </c>
      <c r="D34" s="107">
        <v>54</v>
      </c>
      <c r="E34" s="107">
        <v>10</v>
      </c>
      <c r="F34" s="107">
        <f t="shared" ref="F34" si="106">F35+F36+F37+F38</f>
        <v>420</v>
      </c>
      <c r="G34" s="107">
        <f t="shared" ref="G34" si="107">G35+G36+G37+G38</f>
        <v>0</v>
      </c>
      <c r="H34" s="107">
        <f t="shared" ref="H34" si="108">H35+H36+H37+H38</f>
        <v>6</v>
      </c>
      <c r="I34" s="57"/>
      <c r="J34" s="140">
        <f>K34+L34+M34+N34+O34</f>
        <v>0</v>
      </c>
      <c r="K34" s="107">
        <f>K35+K36+K37+K38</f>
        <v>0</v>
      </c>
      <c r="L34" s="107">
        <f t="shared" ref="L34" si="109">L35+L36+L37+L38</f>
        <v>0</v>
      </c>
      <c r="M34" s="107">
        <f t="shared" ref="M34" si="110">M35+M36+M37+M38</f>
        <v>0</v>
      </c>
      <c r="N34" s="107">
        <f t="shared" ref="N34" si="111">N35+N36+N37+N38</f>
        <v>0</v>
      </c>
      <c r="O34" s="107">
        <f t="shared" ref="O34" si="112">O35+O36+O37+O38</f>
        <v>0</v>
      </c>
      <c r="P34" s="58"/>
      <c r="Q34" s="137">
        <f>R34+S34+T34+U34+V34</f>
        <v>0</v>
      </c>
      <c r="R34" s="107">
        <f>R35+R36+R37+R38</f>
        <v>0</v>
      </c>
      <c r="S34" s="107">
        <f t="shared" ref="S34" si="113">S35+S36+S37+S38</f>
        <v>0</v>
      </c>
      <c r="T34" s="107">
        <f t="shared" ref="T34" si="114">T35+T36+T37+T38</f>
        <v>0</v>
      </c>
      <c r="U34" s="107">
        <f t="shared" ref="U34" si="115">U35+U36+U37+U38</f>
        <v>0</v>
      </c>
      <c r="V34" s="107">
        <f t="shared" ref="V34" si="116">V35+V36+V37+V38</f>
        <v>0</v>
      </c>
      <c r="W34" s="20"/>
      <c r="X34" s="140">
        <v>0</v>
      </c>
      <c r="Y34" s="107">
        <v>0</v>
      </c>
      <c r="Z34" s="107">
        <v>0</v>
      </c>
      <c r="AA34" s="107">
        <f t="shared" ref="AA34" si="117">AA35+AA36+AA37+AA38</f>
        <v>0</v>
      </c>
      <c r="AB34" s="107">
        <f t="shared" ref="AB34" si="118">AB35+AB36+AB37+AB38</f>
        <v>0</v>
      </c>
      <c r="AC34" s="107">
        <f t="shared" ref="AC34" si="119">AC35+AC36+AC37+AC38</f>
        <v>0</v>
      </c>
      <c r="AD34" s="141"/>
      <c r="AE34" s="106">
        <f>AF34+AG34+AH34+AI34+AJ34</f>
        <v>520</v>
      </c>
      <c r="AF34" s="107">
        <f>AF35+AF36+AF37+AF38</f>
        <v>54</v>
      </c>
      <c r="AG34" s="107">
        <f t="shared" ref="AG34" si="120">AG35+AG36+AG37+AG38</f>
        <v>40</v>
      </c>
      <c r="AH34" s="107">
        <f t="shared" ref="AH34" si="121">AH35+AH36+AH37+AH38</f>
        <v>420</v>
      </c>
      <c r="AI34" s="107">
        <f t="shared" ref="AI34" si="122">AI35+AI36+AI37+AI38</f>
        <v>0</v>
      </c>
      <c r="AJ34" s="107">
        <f t="shared" ref="AJ34" si="123">AJ35+AJ36+AJ37+AJ38</f>
        <v>6</v>
      </c>
      <c r="AK34" s="59"/>
      <c r="AL34" s="141"/>
    </row>
    <row r="35" spans="1:38" ht="27.75" customHeight="1">
      <c r="A35" s="63" t="s">
        <v>26</v>
      </c>
      <c r="B35" s="60" t="s">
        <v>95</v>
      </c>
      <c r="C35" s="26">
        <f>D35+E35+F35+G35</f>
        <v>94</v>
      </c>
      <c r="D35" s="16">
        <f>K35+R35+Y35+AF35</f>
        <v>54</v>
      </c>
      <c r="E35" s="16">
        <f>L35+S35+Z35+AG35</f>
        <v>40</v>
      </c>
      <c r="F35" s="16">
        <f>M35+T35+AA35+AH35</f>
        <v>0</v>
      </c>
      <c r="G35" s="16">
        <f>N35+U35+AI35+AB35</f>
        <v>0</v>
      </c>
      <c r="H35" s="16">
        <f>O35+V35+AC35+AJ35</f>
        <v>0</v>
      </c>
      <c r="I35" s="22"/>
      <c r="J35" s="26">
        <f t="shared" ref="J35:J38" si="124">K35+L35</f>
        <v>0</v>
      </c>
      <c r="K35" s="16"/>
      <c r="L35" s="16"/>
      <c r="M35" s="16"/>
      <c r="N35" s="16"/>
      <c r="O35" s="16"/>
      <c r="P35" s="19"/>
      <c r="Q35" s="25">
        <f t="shared" ref="Q35:Q38" si="125">R35+S35</f>
        <v>0</v>
      </c>
      <c r="R35" s="16"/>
      <c r="S35" s="16"/>
      <c r="T35" s="16"/>
      <c r="U35" s="16"/>
      <c r="V35" s="16"/>
      <c r="W35" s="20"/>
      <c r="X35" s="25">
        <f t="shared" ref="X35:X38" si="126">Y35+Z35</f>
        <v>0</v>
      </c>
      <c r="Y35" s="16"/>
      <c r="Z35" s="16"/>
      <c r="AA35" s="16"/>
      <c r="AB35" s="16"/>
      <c r="AC35" s="132"/>
      <c r="AD35" s="133"/>
      <c r="AE35" s="25">
        <f t="shared" ref="AE35" si="127">AF35+AG35</f>
        <v>94</v>
      </c>
      <c r="AF35" s="16">
        <v>54</v>
      </c>
      <c r="AG35" s="16">
        <v>40</v>
      </c>
      <c r="AH35" s="16"/>
      <c r="AI35" s="16"/>
      <c r="AJ35" s="16"/>
      <c r="AK35" s="127" t="s">
        <v>59</v>
      </c>
      <c r="AL35" s="176"/>
    </row>
    <row r="36" spans="1:38">
      <c r="A36" s="16" t="s">
        <v>27</v>
      </c>
      <c r="B36" s="44" t="s">
        <v>35</v>
      </c>
      <c r="C36" s="26">
        <f t="shared" ref="C36:C38" si="128">D36+E36+F36+G36</f>
        <v>210</v>
      </c>
      <c r="D36" s="16">
        <f t="shared" ref="D36:D38" si="129">K36+R36+Y36+AF36</f>
        <v>0</v>
      </c>
      <c r="E36" s="16">
        <f t="shared" ref="E36:E38" si="130">L36+S36+Z36+AG36</f>
        <v>0</v>
      </c>
      <c r="F36" s="16">
        <f t="shared" ref="F36:F38" si="131">M36+T36+AA36+AH36</f>
        <v>210</v>
      </c>
      <c r="G36" s="16">
        <f t="shared" ref="G36:G38" si="132">N36+U36+AI36+AB36</f>
        <v>0</v>
      </c>
      <c r="H36" s="16">
        <f t="shared" ref="H36:H38" si="133">O36+V36+AC36+AJ36</f>
        <v>0</v>
      </c>
      <c r="I36" s="22"/>
      <c r="J36" s="26">
        <f t="shared" si="124"/>
        <v>0</v>
      </c>
      <c r="K36" s="16"/>
      <c r="L36" s="16"/>
      <c r="M36" s="16"/>
      <c r="N36" s="16"/>
      <c r="O36" s="16"/>
      <c r="P36" s="62"/>
      <c r="Q36" s="25">
        <f t="shared" si="125"/>
        <v>0</v>
      </c>
      <c r="R36" s="38"/>
      <c r="S36" s="38"/>
      <c r="T36" s="38"/>
      <c r="U36" s="38"/>
      <c r="V36" s="38"/>
      <c r="W36" s="20"/>
      <c r="X36" s="25">
        <f>AA36</f>
        <v>0</v>
      </c>
      <c r="Y36" s="16"/>
      <c r="Z36" s="16"/>
      <c r="AA36" s="16"/>
      <c r="AB36" s="16"/>
      <c r="AC36" s="16"/>
      <c r="AD36" s="17"/>
      <c r="AE36" s="25">
        <f>AH36</f>
        <v>210</v>
      </c>
      <c r="AF36" s="16"/>
      <c r="AG36" s="16"/>
      <c r="AH36" s="16">
        <v>210</v>
      </c>
      <c r="AI36" s="16"/>
      <c r="AJ36" s="16"/>
      <c r="AK36" s="127" t="s">
        <v>59</v>
      </c>
      <c r="AL36" s="176"/>
    </row>
    <row r="37" spans="1:38" ht="16.5" customHeight="1">
      <c r="A37" s="16" t="s">
        <v>28</v>
      </c>
      <c r="B37" s="64" t="s">
        <v>36</v>
      </c>
      <c r="C37" s="26">
        <f t="shared" si="128"/>
        <v>210</v>
      </c>
      <c r="D37" s="16">
        <f t="shared" si="129"/>
        <v>0</v>
      </c>
      <c r="E37" s="16">
        <f t="shared" si="130"/>
        <v>0</v>
      </c>
      <c r="F37" s="16">
        <f t="shared" si="131"/>
        <v>210</v>
      </c>
      <c r="G37" s="16">
        <f t="shared" si="132"/>
        <v>0</v>
      </c>
      <c r="H37" s="16">
        <f t="shared" si="133"/>
        <v>0</v>
      </c>
      <c r="I37" s="22"/>
      <c r="J37" s="26">
        <f t="shared" si="124"/>
        <v>0</v>
      </c>
      <c r="K37" s="16"/>
      <c r="L37" s="16"/>
      <c r="M37" s="16"/>
      <c r="N37" s="16"/>
      <c r="O37" s="16"/>
      <c r="P37" s="62"/>
      <c r="Q37" s="25">
        <f t="shared" si="125"/>
        <v>0</v>
      </c>
      <c r="R37" s="16"/>
      <c r="S37" s="16"/>
      <c r="T37" s="16"/>
      <c r="U37" s="16"/>
      <c r="V37" s="16"/>
      <c r="W37" s="20"/>
      <c r="X37" s="25">
        <f t="shared" si="126"/>
        <v>0</v>
      </c>
      <c r="Y37" s="16"/>
      <c r="Z37" s="16"/>
      <c r="AA37" s="16"/>
      <c r="AB37" s="16"/>
      <c r="AC37" s="16"/>
      <c r="AD37" s="17"/>
      <c r="AE37" s="25">
        <f>AH37</f>
        <v>210</v>
      </c>
      <c r="AF37" s="16"/>
      <c r="AG37" s="16"/>
      <c r="AH37" s="16">
        <v>210</v>
      </c>
      <c r="AI37" s="16"/>
      <c r="AJ37" s="16"/>
      <c r="AK37" s="127" t="s">
        <v>59</v>
      </c>
      <c r="AL37" s="176"/>
    </row>
    <row r="38" spans="1:38" ht="16.5" customHeight="1">
      <c r="A38" s="16"/>
      <c r="B38" s="125" t="s">
        <v>62</v>
      </c>
      <c r="C38" s="26">
        <f t="shared" si="128"/>
        <v>0</v>
      </c>
      <c r="D38" s="16">
        <f t="shared" si="129"/>
        <v>0</v>
      </c>
      <c r="E38" s="16">
        <f t="shared" si="130"/>
        <v>0</v>
      </c>
      <c r="F38" s="16">
        <f t="shared" si="131"/>
        <v>0</v>
      </c>
      <c r="G38" s="16">
        <f t="shared" si="132"/>
        <v>0</v>
      </c>
      <c r="H38" s="16">
        <f t="shared" si="133"/>
        <v>6</v>
      </c>
      <c r="I38" s="22"/>
      <c r="J38" s="26">
        <f t="shared" si="124"/>
        <v>0</v>
      </c>
      <c r="K38" s="16"/>
      <c r="L38" s="16"/>
      <c r="M38" s="16"/>
      <c r="N38" s="16"/>
      <c r="O38" s="16"/>
      <c r="P38" s="62"/>
      <c r="Q38" s="25">
        <f t="shared" si="125"/>
        <v>0</v>
      </c>
      <c r="R38" s="16"/>
      <c r="S38" s="16"/>
      <c r="T38" s="16"/>
      <c r="U38" s="16"/>
      <c r="V38" s="16"/>
      <c r="W38" s="20"/>
      <c r="X38" s="25">
        <f t="shared" si="126"/>
        <v>0</v>
      </c>
      <c r="Y38" s="16"/>
      <c r="Z38" s="16"/>
      <c r="AA38" s="16"/>
      <c r="AB38" s="16"/>
      <c r="AC38" s="16"/>
      <c r="AD38" s="17"/>
      <c r="AE38" s="25">
        <f>AJ38</f>
        <v>6</v>
      </c>
      <c r="AF38" s="16"/>
      <c r="AG38" s="16"/>
      <c r="AH38" s="16"/>
      <c r="AI38" s="16"/>
      <c r="AJ38" s="124">
        <v>6</v>
      </c>
      <c r="AK38" s="128" t="s">
        <v>60</v>
      </c>
      <c r="AL38" s="20"/>
    </row>
    <row r="39" spans="1:38" ht="16.5" customHeight="1">
      <c r="A39" s="16"/>
      <c r="B39" s="65" t="s">
        <v>77</v>
      </c>
      <c r="C39" s="26">
        <f>X39+AE39</f>
        <v>40</v>
      </c>
      <c r="D39" s="16"/>
      <c r="E39" s="16">
        <v>40</v>
      </c>
      <c r="F39" s="16"/>
      <c r="G39" s="16"/>
      <c r="H39" s="16"/>
      <c r="I39" s="22"/>
      <c r="J39" s="26"/>
      <c r="K39" s="16"/>
      <c r="L39" s="16"/>
      <c r="M39" s="16"/>
      <c r="N39" s="16"/>
      <c r="O39" s="16"/>
      <c r="P39" s="62"/>
      <c r="Q39" s="25"/>
      <c r="R39" s="16"/>
      <c r="S39" s="16"/>
      <c r="T39" s="16"/>
      <c r="U39" s="16"/>
      <c r="V39" s="16"/>
      <c r="W39" s="24"/>
      <c r="X39" s="26">
        <f>Z39</f>
        <v>24</v>
      </c>
      <c r="Y39" s="16"/>
      <c r="Z39" s="16">
        <v>24</v>
      </c>
      <c r="AA39" s="16"/>
      <c r="AB39" s="16"/>
      <c r="AC39" s="16"/>
      <c r="AD39" s="17"/>
      <c r="AE39" s="25">
        <f>AG39</f>
        <v>16</v>
      </c>
      <c r="AF39" s="16"/>
      <c r="AG39" s="38">
        <v>16</v>
      </c>
      <c r="AH39" s="16"/>
      <c r="AI39" s="16"/>
      <c r="AJ39" s="16"/>
      <c r="AK39" s="128" t="s">
        <v>59</v>
      </c>
      <c r="AL39" s="20"/>
    </row>
    <row r="40" spans="1:38" ht="12" customHeight="1">
      <c r="A40" s="16"/>
      <c r="B40" s="68" t="s">
        <v>40</v>
      </c>
      <c r="C40" s="21"/>
      <c r="D40" s="16"/>
      <c r="E40" s="16"/>
      <c r="F40" s="16"/>
      <c r="G40" s="16"/>
      <c r="H40" s="16"/>
      <c r="I40" s="22"/>
      <c r="J40" s="164"/>
      <c r="K40" s="40"/>
      <c r="L40" s="40"/>
      <c r="M40" s="40"/>
      <c r="N40" s="40"/>
      <c r="O40" s="40"/>
      <c r="P40" s="62"/>
      <c r="Q40" s="39"/>
      <c r="R40" s="16"/>
      <c r="S40" s="16"/>
      <c r="T40" s="16"/>
      <c r="U40" s="16"/>
      <c r="V40" s="16"/>
      <c r="W40" s="20"/>
      <c r="X40" s="178"/>
      <c r="Y40" s="126"/>
      <c r="Z40" s="126"/>
      <c r="AA40" s="16"/>
      <c r="AB40" s="16"/>
      <c r="AC40" s="16"/>
      <c r="AD40" s="17"/>
      <c r="AE40" s="178"/>
      <c r="AF40" s="126"/>
      <c r="AG40" s="126"/>
      <c r="AH40" s="38"/>
      <c r="AI40" s="16"/>
      <c r="AJ40" s="16"/>
      <c r="AK40" s="23"/>
      <c r="AL40" s="176"/>
    </row>
    <row r="41" spans="1:38" ht="21" customHeight="1">
      <c r="A41" s="18"/>
      <c r="B41" s="56" t="s">
        <v>83</v>
      </c>
      <c r="C41" s="21">
        <v>6</v>
      </c>
      <c r="D41" s="18"/>
      <c r="E41" s="18"/>
      <c r="F41" s="18"/>
      <c r="G41" s="18"/>
      <c r="H41" s="18"/>
      <c r="I41" s="69">
        <v>6</v>
      </c>
      <c r="J41" s="164"/>
      <c r="K41" s="40"/>
      <c r="L41" s="40"/>
      <c r="M41" s="40"/>
      <c r="N41" s="40"/>
      <c r="O41" s="40"/>
      <c r="P41" s="62"/>
      <c r="Q41" s="39"/>
      <c r="R41" s="40"/>
      <c r="S41" s="38"/>
      <c r="T41" s="38"/>
      <c r="U41" s="38"/>
      <c r="V41" s="38"/>
      <c r="W41" s="61"/>
      <c r="X41" s="37"/>
      <c r="Y41" s="38"/>
      <c r="Z41" s="38"/>
      <c r="AA41" s="38"/>
      <c r="AB41" s="38"/>
      <c r="AC41" s="38"/>
      <c r="AD41" s="27"/>
      <c r="AE41" s="70">
        <f>AL41</f>
        <v>6</v>
      </c>
      <c r="AF41" s="38"/>
      <c r="AG41" s="38"/>
      <c r="AH41" s="38"/>
      <c r="AI41" s="38"/>
      <c r="AJ41" s="38"/>
      <c r="AK41" s="61"/>
      <c r="AL41" s="179">
        <v>6</v>
      </c>
    </row>
    <row r="42" spans="1:38" ht="13.5" customHeight="1">
      <c r="A42" s="233" t="s">
        <v>45</v>
      </c>
      <c r="B42" s="234"/>
      <c r="C42" s="108">
        <v>2460</v>
      </c>
      <c r="D42" s="72">
        <f t="shared" ref="D42:H42" si="134">D41+D20+D14+D8</f>
        <v>872</v>
      </c>
      <c r="E42" s="72">
        <f t="shared" si="134"/>
        <v>298</v>
      </c>
      <c r="F42" s="72">
        <f t="shared" si="134"/>
        <v>1230</v>
      </c>
      <c r="G42" s="72">
        <f t="shared" si="134"/>
        <v>0</v>
      </c>
      <c r="H42" s="72">
        <f t="shared" si="134"/>
        <v>24</v>
      </c>
      <c r="I42" s="73">
        <v>6</v>
      </c>
      <c r="J42" s="71"/>
      <c r="K42" s="72"/>
      <c r="L42" s="72"/>
      <c r="M42" s="72"/>
      <c r="N42" s="72"/>
      <c r="O42" s="72"/>
      <c r="P42" s="75"/>
      <c r="Q42" s="74"/>
      <c r="R42" s="72"/>
      <c r="S42" s="72"/>
      <c r="T42" s="72"/>
      <c r="U42" s="72"/>
      <c r="V42" s="72"/>
      <c r="W42" s="76"/>
      <c r="X42" s="71"/>
      <c r="Y42" s="72"/>
      <c r="Z42" s="72"/>
      <c r="AA42" s="72"/>
      <c r="AB42" s="72"/>
      <c r="AC42" s="72"/>
      <c r="AD42" s="75"/>
      <c r="AE42" s="74"/>
      <c r="AF42" s="72"/>
      <c r="AG42" s="72"/>
      <c r="AH42" s="72"/>
      <c r="AI42" s="72"/>
      <c r="AJ42" s="72"/>
      <c r="AK42" s="76"/>
      <c r="AL42" s="180"/>
    </row>
    <row r="43" spans="1:38" ht="13.5" customHeight="1">
      <c r="A43" s="226" t="s">
        <v>56</v>
      </c>
      <c r="B43" s="227"/>
      <c r="C43" s="167">
        <v>1200</v>
      </c>
      <c r="D43" s="77"/>
      <c r="E43" s="77"/>
      <c r="F43" s="77"/>
      <c r="G43" s="77"/>
      <c r="H43" s="77"/>
      <c r="I43" s="78"/>
      <c r="J43" s="42"/>
      <c r="K43" s="79"/>
      <c r="L43" s="79"/>
      <c r="M43" s="79"/>
      <c r="N43" s="79"/>
      <c r="O43" s="77"/>
      <c r="P43" s="80"/>
      <c r="Q43" s="79"/>
      <c r="R43" s="77"/>
      <c r="S43" s="77"/>
      <c r="T43" s="77"/>
      <c r="U43" s="77"/>
      <c r="V43" s="77"/>
      <c r="W43" s="81"/>
      <c r="X43" s="42"/>
      <c r="Y43" s="77"/>
      <c r="Z43" s="77"/>
      <c r="AA43" s="77"/>
      <c r="AB43" s="77"/>
      <c r="AC43" s="77"/>
      <c r="AD43" s="80"/>
      <c r="AE43" s="79"/>
      <c r="AF43" s="77"/>
      <c r="AG43" s="77"/>
      <c r="AH43" s="77"/>
      <c r="AI43" s="77"/>
      <c r="AJ43" s="77"/>
      <c r="AK43" s="81"/>
      <c r="AL43" s="181"/>
    </row>
    <row r="44" spans="1:38" ht="14.25" customHeight="1">
      <c r="A44" s="228" t="s">
        <v>46</v>
      </c>
      <c r="B44" s="229"/>
      <c r="C44" s="168">
        <f>M24+T24+M31+T31+AA31+AH31+AA36+AH36</f>
        <v>630</v>
      </c>
      <c r="D44" s="67"/>
      <c r="E44" s="67"/>
      <c r="F44" s="122"/>
      <c r="G44" s="67"/>
      <c r="H44" s="67"/>
      <c r="I44" s="82"/>
      <c r="J44" s="43"/>
      <c r="K44" s="67"/>
      <c r="L44" s="67"/>
      <c r="M44" s="67"/>
      <c r="N44" s="67"/>
      <c r="O44" s="67"/>
      <c r="P44" s="84"/>
      <c r="Q44" s="83"/>
      <c r="R44" s="67"/>
      <c r="S44" s="67"/>
      <c r="T44" s="67"/>
      <c r="U44" s="67"/>
      <c r="V44" s="67"/>
      <c r="W44" s="85"/>
      <c r="X44" s="43"/>
      <c r="Y44" s="67"/>
      <c r="Z44" s="67"/>
      <c r="AA44" s="67"/>
      <c r="AB44" s="67"/>
      <c r="AC44" s="67"/>
      <c r="AD44" s="84"/>
      <c r="AE44" s="83"/>
      <c r="AF44" s="67"/>
      <c r="AG44" s="67"/>
      <c r="AH44" s="67"/>
      <c r="AI44" s="67"/>
      <c r="AJ44" s="67"/>
      <c r="AK44" s="85"/>
      <c r="AL44" s="182"/>
    </row>
    <row r="45" spans="1:38" ht="15.75" customHeight="1">
      <c r="A45" s="235" t="s">
        <v>47</v>
      </c>
      <c r="B45" s="236"/>
      <c r="C45" s="168">
        <v>600</v>
      </c>
      <c r="D45" s="67"/>
      <c r="E45" s="67"/>
      <c r="F45" s="67"/>
      <c r="G45" s="67"/>
      <c r="H45" s="67"/>
      <c r="I45" s="82"/>
      <c r="J45" s="43"/>
      <c r="K45" s="67"/>
      <c r="L45" s="67"/>
      <c r="M45" s="67"/>
      <c r="N45" s="67"/>
      <c r="O45" s="67"/>
      <c r="P45" s="84"/>
      <c r="Q45" s="83"/>
      <c r="R45" s="67"/>
      <c r="S45" s="67"/>
      <c r="T45" s="67"/>
      <c r="U45" s="67"/>
      <c r="V45" s="67"/>
      <c r="W45" s="85"/>
      <c r="X45" s="43"/>
      <c r="Y45" s="67"/>
      <c r="Z45" s="67"/>
      <c r="AA45" s="67"/>
      <c r="AB45" s="67"/>
      <c r="AC45" s="67"/>
      <c r="AD45" s="84"/>
      <c r="AE45" s="83"/>
      <c r="AF45" s="67"/>
      <c r="AG45" s="67"/>
      <c r="AH45" s="67"/>
      <c r="AI45" s="67"/>
      <c r="AJ45" s="67"/>
      <c r="AK45" s="85"/>
      <c r="AL45" s="182"/>
    </row>
    <row r="46" spans="1:38" s="4" customFormat="1" ht="14.25" customHeight="1">
      <c r="A46" s="235" t="s">
        <v>48</v>
      </c>
      <c r="B46" s="236"/>
      <c r="C46" s="143">
        <v>24</v>
      </c>
      <c r="D46" s="16"/>
      <c r="E46" s="16"/>
      <c r="F46" s="16"/>
      <c r="G46" s="16"/>
      <c r="H46" s="16"/>
      <c r="I46" s="22"/>
      <c r="J46" s="183"/>
      <c r="K46" s="86"/>
      <c r="L46" s="86"/>
      <c r="M46" s="86"/>
      <c r="N46" s="86"/>
      <c r="O46" s="86"/>
      <c r="P46" s="19"/>
      <c r="Q46" s="163"/>
      <c r="R46" s="38"/>
      <c r="S46" s="16"/>
      <c r="T46" s="16"/>
      <c r="U46" s="16"/>
      <c r="V46" s="16"/>
      <c r="W46" s="85"/>
      <c r="X46" s="166"/>
      <c r="Y46" s="162"/>
      <c r="Z46" s="162"/>
      <c r="AA46" s="162"/>
      <c r="AB46" s="162"/>
      <c r="AC46" s="16"/>
      <c r="AD46" s="17"/>
      <c r="AE46" s="83"/>
      <c r="AF46" s="16"/>
      <c r="AG46" s="16"/>
      <c r="AH46" s="16"/>
      <c r="AI46" s="16"/>
      <c r="AJ46" s="16"/>
      <c r="AK46" s="23"/>
      <c r="AL46" s="176"/>
    </row>
    <row r="47" spans="1:38" s="4" customFormat="1" ht="14.25" customHeight="1">
      <c r="A47" s="235" t="s">
        <v>97</v>
      </c>
      <c r="B47" s="236"/>
      <c r="C47" s="143">
        <v>6</v>
      </c>
      <c r="D47" s="16"/>
      <c r="E47" s="16"/>
      <c r="F47" s="16"/>
      <c r="G47" s="16"/>
      <c r="H47" s="16"/>
      <c r="I47" s="22"/>
      <c r="J47" s="183"/>
      <c r="K47" s="86"/>
      <c r="L47" s="86"/>
      <c r="M47" s="86"/>
      <c r="N47" s="86"/>
      <c r="O47" s="86"/>
      <c r="P47" s="19"/>
      <c r="Q47" s="163"/>
      <c r="R47" s="38"/>
      <c r="S47" s="16"/>
      <c r="T47" s="16"/>
      <c r="U47" s="16"/>
      <c r="V47" s="16"/>
      <c r="W47" s="85"/>
      <c r="X47" s="166"/>
      <c r="Y47" s="162"/>
      <c r="Z47" s="162"/>
      <c r="AA47" s="162"/>
      <c r="AB47" s="162"/>
      <c r="AC47" s="16"/>
      <c r="AD47" s="17"/>
      <c r="AE47" s="83"/>
      <c r="AF47" s="16"/>
      <c r="AG47" s="16"/>
      <c r="AH47" s="16"/>
      <c r="AI47" s="16"/>
      <c r="AJ47" s="16"/>
      <c r="AK47" s="23"/>
      <c r="AL47" s="176"/>
    </row>
    <row r="48" spans="1:38" s="4" customFormat="1" ht="14.25" customHeight="1">
      <c r="A48" s="235" t="s">
        <v>76</v>
      </c>
      <c r="B48" s="236"/>
      <c r="C48" s="26">
        <f>P48+W48+AD48+AK48</f>
        <v>17</v>
      </c>
      <c r="D48" s="40"/>
      <c r="E48" s="40"/>
      <c r="F48" s="40"/>
      <c r="G48" s="40"/>
      <c r="H48" s="40"/>
      <c r="I48" s="87"/>
      <c r="J48" s="161"/>
      <c r="K48" s="86"/>
      <c r="L48" s="86"/>
      <c r="M48" s="86"/>
      <c r="N48" s="86"/>
      <c r="O48" s="86"/>
      <c r="P48" s="17">
        <v>3</v>
      </c>
      <c r="Q48" s="163"/>
      <c r="R48" s="38"/>
      <c r="S48" s="40"/>
      <c r="T48" s="40"/>
      <c r="U48" s="40"/>
      <c r="V48" s="40"/>
      <c r="W48" s="88">
        <v>5</v>
      </c>
      <c r="X48" s="89"/>
      <c r="Y48" s="90"/>
      <c r="Z48" s="90"/>
      <c r="AA48" s="90"/>
      <c r="AB48" s="90"/>
      <c r="AC48" s="40"/>
      <c r="AD48" s="62">
        <v>4</v>
      </c>
      <c r="AE48" s="39"/>
      <c r="AF48" s="40"/>
      <c r="AG48" s="40"/>
      <c r="AH48" s="40"/>
      <c r="AI48" s="40"/>
      <c r="AJ48" s="40"/>
      <c r="AK48" s="88">
        <v>5</v>
      </c>
      <c r="AL48" s="165"/>
    </row>
    <row r="49" spans="1:38" s="4" customFormat="1" ht="15.75" customHeight="1" thickBot="1">
      <c r="A49" s="222" t="s">
        <v>67</v>
      </c>
      <c r="B49" s="223"/>
      <c r="C49" s="91">
        <f>W49+AK49</f>
        <v>3</v>
      </c>
      <c r="D49" s="92"/>
      <c r="E49" s="92"/>
      <c r="F49" s="92"/>
      <c r="G49" s="92"/>
      <c r="H49" s="93"/>
      <c r="I49" s="94"/>
      <c r="J49" s="184"/>
      <c r="K49" s="95"/>
      <c r="L49" s="95"/>
      <c r="M49" s="95"/>
      <c r="N49" s="95"/>
      <c r="O49" s="95"/>
      <c r="P49" s="96"/>
      <c r="Q49" s="91"/>
      <c r="R49" s="95"/>
      <c r="S49" s="92"/>
      <c r="T49" s="92"/>
      <c r="U49" s="92"/>
      <c r="V49" s="92"/>
      <c r="W49" s="93">
        <v>2</v>
      </c>
      <c r="X49" s="97"/>
      <c r="Y49" s="92"/>
      <c r="Z49" s="92"/>
      <c r="AA49" s="92"/>
      <c r="AB49" s="92"/>
      <c r="AC49" s="92"/>
      <c r="AD49" s="98"/>
      <c r="AE49" s="99"/>
      <c r="AF49" s="92"/>
      <c r="AG49" s="92"/>
      <c r="AH49" s="92"/>
      <c r="AI49" s="92"/>
      <c r="AJ49" s="92"/>
      <c r="AK49" s="93">
        <v>1</v>
      </c>
      <c r="AL49" s="165"/>
    </row>
    <row r="50" spans="1:38">
      <c r="Q50" s="100"/>
    </row>
    <row r="51" spans="1:38">
      <c r="Q51" s="100"/>
    </row>
    <row r="55" spans="1:38">
      <c r="Y55" s="113"/>
    </row>
  </sheetData>
  <mergeCells count="53">
    <mergeCell ref="A49:B49"/>
    <mergeCell ref="D5:D6"/>
    <mergeCell ref="A43:B43"/>
    <mergeCell ref="A44:B44"/>
    <mergeCell ref="A2:A6"/>
    <mergeCell ref="B2:B6"/>
    <mergeCell ref="A42:B42"/>
    <mergeCell ref="A45:B45"/>
    <mergeCell ref="D4:E4"/>
    <mergeCell ref="C3:C6"/>
    <mergeCell ref="E5:E6"/>
    <mergeCell ref="D3:F3"/>
    <mergeCell ref="A46:B46"/>
    <mergeCell ref="A48:B48"/>
    <mergeCell ref="A47:B47"/>
    <mergeCell ref="J4:N4"/>
    <mergeCell ref="O5:O6"/>
    <mergeCell ref="Q5:Q6"/>
    <mergeCell ref="C2:F2"/>
    <mergeCell ref="N5:N6"/>
    <mergeCell ref="G2:G6"/>
    <mergeCell ref="F5:F6"/>
    <mergeCell ref="H2:H6"/>
    <mergeCell ref="J3:W3"/>
    <mergeCell ref="J2:AL2"/>
    <mergeCell ref="AC4:AD4"/>
    <mergeCell ref="AE5:AE6"/>
    <mergeCell ref="Q4:U4"/>
    <mergeCell ref="O4:P4"/>
    <mergeCell ref="U5:U6"/>
    <mergeCell ref="W5:W6"/>
    <mergeCell ref="C1:AL1"/>
    <mergeCell ref="Y5:AA5"/>
    <mergeCell ref="AF5:AH5"/>
    <mergeCell ref="X3:AK3"/>
    <mergeCell ref="AK5:AK6"/>
    <mergeCell ref="AJ4:AK4"/>
    <mergeCell ref="AI5:AI6"/>
    <mergeCell ref="X4:AB4"/>
    <mergeCell ref="AC5:AC6"/>
    <mergeCell ref="AJ5:AJ6"/>
    <mergeCell ref="I2:I6"/>
    <mergeCell ref="K5:M5"/>
    <mergeCell ref="AB5:AB6"/>
    <mergeCell ref="AE4:AI4"/>
    <mergeCell ref="P5:P6"/>
    <mergeCell ref="J5:J6"/>
    <mergeCell ref="W24:W25"/>
    <mergeCell ref="R5:T5"/>
    <mergeCell ref="V4:W4"/>
    <mergeCell ref="V5:V6"/>
    <mergeCell ref="AD5:AD6"/>
    <mergeCell ref="X5:X6"/>
  </mergeCells>
  <phoneticPr fontId="0" type="noConversion"/>
  <pageMargins left="0" right="0" top="0" bottom="0" header="0.51181102362204722" footer="0.51181102362204722"/>
  <pageSetup paperSize="9" scale="95" firstPageNumber="0" fitToWidth="2" fitToHeight="3" orientation="landscape" horizontalDpi="300" verticalDpi="300" r:id="rId1"/>
  <ignoredErrors>
    <ignoredError sqref="D15:G15 C14:H14 I7 X14 AE14 Q14 J14 G24:G26 G31:G33 J27 Q27 X27 AE27 C34 F34:H34 J34 G35:G38 Q34 AE34 Z7 C8:H8 X36 X31 G28 G23 H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C1" zoomScale="160" zoomScaleNormal="160" workbookViewId="0">
      <selection activeCell="F12" sqref="F12"/>
    </sheetView>
  </sheetViews>
  <sheetFormatPr defaultColWidth="8.7265625" defaultRowHeight="14.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2021-2025</vt:lpstr>
      <vt:lpstr>Лист3</vt:lpstr>
      <vt:lpstr>'2021-2025'!Область_печати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Азибаева Р В</cp:lastModifiedBy>
  <cp:revision>0</cp:revision>
  <cp:lastPrinted>2022-06-10T10:54:12Z</cp:lastPrinted>
  <dcterms:created xsi:type="dcterms:W3CDTF">2006-09-28T05:33:49Z</dcterms:created>
  <dcterms:modified xsi:type="dcterms:W3CDTF">2023-06-26T17:34:00Z</dcterms:modified>
</cp:coreProperties>
</file>